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Eliášova 46,byt č.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'01.1 - Eliášova 46,byt č....'!$C$148:$K$2057</definedName>
    <definedName name="_xlnm.Print_Area" localSheetId="1">'01.1 - Eliášova 46,byt č....'!$C$4:$J$76,'01.1 - Eliášova 46,byt č....'!$C$82:$J$130,'01.1 - Eliášova 46,byt č....'!$C$136:$J$2057</definedName>
    <definedName name="_xlnm.Print_Titles" localSheetId="1">'01.1 - Eliášova 46,byt č....'!$148:$148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57"/>
  <c r="BH2057"/>
  <c r="BG2057"/>
  <c r="BE2057"/>
  <c r="T2057"/>
  <c r="T2056"/>
  <c r="R2057"/>
  <c r="R2056"/>
  <c r="P2057"/>
  <c r="P2056"/>
  <c r="BI2055"/>
  <c r="BH2055"/>
  <c r="BG2055"/>
  <c r="BE2055"/>
  <c r="T2055"/>
  <c r="T2054"/>
  <c r="R2055"/>
  <c r="R2054"/>
  <c r="P2055"/>
  <c r="P2054"/>
  <c r="BI2053"/>
  <c r="BH2053"/>
  <c r="BG2053"/>
  <c r="BE2053"/>
  <c r="T2053"/>
  <c r="T2052"/>
  <c r="T2051"/>
  <c r="R2053"/>
  <c r="R2052"/>
  <c r="R2051"/>
  <c r="P2053"/>
  <c r="P2052"/>
  <c r="P2051"/>
  <c r="BI2035"/>
  <c r="BH2035"/>
  <c r="BG2035"/>
  <c r="BE2035"/>
  <c r="T2035"/>
  <c r="R2035"/>
  <c r="P2035"/>
  <c r="BI1988"/>
  <c r="BH1988"/>
  <c r="BG1988"/>
  <c r="BE1988"/>
  <c r="T1988"/>
  <c r="R1988"/>
  <c r="P1988"/>
  <c r="BI1941"/>
  <c r="BH1941"/>
  <c r="BG1941"/>
  <c r="BE1941"/>
  <c r="T1941"/>
  <c r="R1941"/>
  <c r="P1941"/>
  <c r="BI1936"/>
  <c r="BH1936"/>
  <c r="BG1936"/>
  <c r="BE1936"/>
  <c r="T1936"/>
  <c r="R1936"/>
  <c r="P1936"/>
  <c r="BI1935"/>
  <c r="BH1935"/>
  <c r="BG1935"/>
  <c r="BE1935"/>
  <c r="T1935"/>
  <c r="R1935"/>
  <c r="P1935"/>
  <c r="BI1917"/>
  <c r="BH1917"/>
  <c r="BG1917"/>
  <c r="BE1917"/>
  <c r="T1917"/>
  <c r="R1917"/>
  <c r="P1917"/>
  <c r="BI1916"/>
  <c r="BH1916"/>
  <c r="BG1916"/>
  <c r="BE1916"/>
  <c r="T1916"/>
  <c r="R1916"/>
  <c r="P1916"/>
  <c r="BI1911"/>
  <c r="BH1911"/>
  <c r="BG1911"/>
  <c r="BE1911"/>
  <c r="T1911"/>
  <c r="R1911"/>
  <c r="P1911"/>
  <c r="BI1904"/>
  <c r="BH1904"/>
  <c r="BG1904"/>
  <c r="BE1904"/>
  <c r="T1904"/>
  <c r="R1904"/>
  <c r="P1904"/>
  <c r="BI1856"/>
  <c r="BH1856"/>
  <c r="BG1856"/>
  <c r="BE1856"/>
  <c r="T1856"/>
  <c r="R1856"/>
  <c r="P1856"/>
  <c r="BI1808"/>
  <c r="BH1808"/>
  <c r="BG1808"/>
  <c r="BE1808"/>
  <c r="T1808"/>
  <c r="R1808"/>
  <c r="P1808"/>
  <c r="BI1761"/>
  <c r="BH1761"/>
  <c r="BG1761"/>
  <c r="BE1761"/>
  <c r="T1761"/>
  <c r="R1761"/>
  <c r="P1761"/>
  <c r="BI1714"/>
  <c r="BH1714"/>
  <c r="BG1714"/>
  <c r="BE1714"/>
  <c r="T1714"/>
  <c r="R1714"/>
  <c r="P1714"/>
  <c r="BI1707"/>
  <c r="BH1707"/>
  <c r="BG1707"/>
  <c r="BE1707"/>
  <c r="T1707"/>
  <c r="R1707"/>
  <c r="P1707"/>
  <c r="BI1704"/>
  <c r="BH1704"/>
  <c r="BG1704"/>
  <c r="BE1704"/>
  <c r="T1704"/>
  <c r="R1704"/>
  <c r="P1704"/>
  <c r="BI1701"/>
  <c r="BH1701"/>
  <c r="BG1701"/>
  <c r="BE1701"/>
  <c r="T1701"/>
  <c r="R1701"/>
  <c r="P1701"/>
  <c r="BI1698"/>
  <c r="BH1698"/>
  <c r="BG1698"/>
  <c r="BE1698"/>
  <c r="T1698"/>
  <c r="R1698"/>
  <c r="P1698"/>
  <c r="BI1695"/>
  <c r="BH1695"/>
  <c r="BG1695"/>
  <c r="BE1695"/>
  <c r="T1695"/>
  <c r="R1695"/>
  <c r="P1695"/>
  <c r="BI1692"/>
  <c r="BH1692"/>
  <c r="BG1692"/>
  <c r="BE1692"/>
  <c r="T1692"/>
  <c r="R1692"/>
  <c r="P1692"/>
  <c r="BI1689"/>
  <c r="BH1689"/>
  <c r="BG1689"/>
  <c r="BE1689"/>
  <c r="T1689"/>
  <c r="R1689"/>
  <c r="P1689"/>
  <c r="BI1686"/>
  <c r="BH1686"/>
  <c r="BG1686"/>
  <c r="BE1686"/>
  <c r="T1686"/>
  <c r="R1686"/>
  <c r="P1686"/>
  <c r="BI1684"/>
  <c r="BH1684"/>
  <c r="BG1684"/>
  <c r="BE1684"/>
  <c r="T1684"/>
  <c r="R1684"/>
  <c r="P1684"/>
  <c r="BI1683"/>
  <c r="BH1683"/>
  <c r="BG1683"/>
  <c r="BE1683"/>
  <c r="T1683"/>
  <c r="R1683"/>
  <c r="P1683"/>
  <c r="BI1677"/>
  <c r="BH1677"/>
  <c r="BG1677"/>
  <c r="BE1677"/>
  <c r="T1677"/>
  <c r="R1677"/>
  <c r="P1677"/>
  <c r="BI1671"/>
  <c r="BH1671"/>
  <c r="BG1671"/>
  <c r="BE1671"/>
  <c r="T1671"/>
  <c r="R1671"/>
  <c r="P1671"/>
  <c r="BI1665"/>
  <c r="BH1665"/>
  <c r="BG1665"/>
  <c r="BE1665"/>
  <c r="T1665"/>
  <c r="R1665"/>
  <c r="P1665"/>
  <c r="BI1659"/>
  <c r="BH1659"/>
  <c r="BG1659"/>
  <c r="BE1659"/>
  <c r="T1659"/>
  <c r="R1659"/>
  <c r="P1659"/>
  <c r="BI1653"/>
  <c r="BH1653"/>
  <c r="BG1653"/>
  <c r="BE1653"/>
  <c r="T1653"/>
  <c r="R1653"/>
  <c r="P1653"/>
  <c r="BI1652"/>
  <c r="BH1652"/>
  <c r="BG1652"/>
  <c r="BE1652"/>
  <c r="T1652"/>
  <c r="R1652"/>
  <c r="P1652"/>
  <c r="BI1644"/>
  <c r="BH1644"/>
  <c r="BG1644"/>
  <c r="BE1644"/>
  <c r="T1644"/>
  <c r="R1644"/>
  <c r="P1644"/>
  <c r="BI1638"/>
  <c r="BH1638"/>
  <c r="BG1638"/>
  <c r="BE1638"/>
  <c r="T1638"/>
  <c r="R1638"/>
  <c r="P1638"/>
  <c r="BI1630"/>
  <c r="BH1630"/>
  <c r="BG1630"/>
  <c r="BE1630"/>
  <c r="T1630"/>
  <c r="R1630"/>
  <c r="P1630"/>
  <c r="BI1626"/>
  <c r="BH1626"/>
  <c r="BG1626"/>
  <c r="BE1626"/>
  <c r="T1626"/>
  <c r="R1626"/>
  <c r="P1626"/>
  <c r="BI1622"/>
  <c r="BH1622"/>
  <c r="BG1622"/>
  <c r="BE1622"/>
  <c r="T1622"/>
  <c r="R1622"/>
  <c r="P1622"/>
  <c r="BI1618"/>
  <c r="BH1618"/>
  <c r="BG1618"/>
  <c r="BE1618"/>
  <c r="T1618"/>
  <c r="R1618"/>
  <c r="P1618"/>
  <c r="BI1616"/>
  <c r="BH1616"/>
  <c r="BG1616"/>
  <c r="BE1616"/>
  <c r="T1616"/>
  <c r="R1616"/>
  <c r="P1616"/>
  <c r="BI1615"/>
  <c r="BH1615"/>
  <c r="BG1615"/>
  <c r="BE1615"/>
  <c r="T1615"/>
  <c r="R1615"/>
  <c r="P1615"/>
  <c r="BI1612"/>
  <c r="BH1612"/>
  <c r="BG1612"/>
  <c r="BE1612"/>
  <c r="T1612"/>
  <c r="R1612"/>
  <c r="P1612"/>
  <c r="BI1602"/>
  <c r="BH1602"/>
  <c r="BG1602"/>
  <c r="BE1602"/>
  <c r="T1602"/>
  <c r="R1602"/>
  <c r="P1602"/>
  <c r="BI1596"/>
  <c r="BH1596"/>
  <c r="BG1596"/>
  <c r="BE1596"/>
  <c r="T1596"/>
  <c r="R1596"/>
  <c r="P1596"/>
  <c r="BI1594"/>
  <c r="BH1594"/>
  <c r="BG1594"/>
  <c r="BE1594"/>
  <c r="T1594"/>
  <c r="R1594"/>
  <c r="P1594"/>
  <c r="BI1593"/>
  <c r="BH1593"/>
  <c r="BG1593"/>
  <c r="BE1593"/>
  <c r="T1593"/>
  <c r="R1593"/>
  <c r="P1593"/>
  <c r="BI1591"/>
  <c r="BH1591"/>
  <c r="BG1591"/>
  <c r="BE1591"/>
  <c r="T1591"/>
  <c r="R1591"/>
  <c r="P1591"/>
  <c r="BI1580"/>
  <c r="BH1580"/>
  <c r="BG1580"/>
  <c r="BE1580"/>
  <c r="T1580"/>
  <c r="R1580"/>
  <c r="P1580"/>
  <c r="BI1572"/>
  <c r="BH1572"/>
  <c r="BG1572"/>
  <c r="BE1572"/>
  <c r="T1572"/>
  <c r="R1572"/>
  <c r="P1572"/>
  <c r="BI1571"/>
  <c r="BH1571"/>
  <c r="BG1571"/>
  <c r="BE1571"/>
  <c r="T1571"/>
  <c r="R1571"/>
  <c r="P1571"/>
  <c r="BI1570"/>
  <c r="BH1570"/>
  <c r="BG1570"/>
  <c r="BE1570"/>
  <c r="T1570"/>
  <c r="R1570"/>
  <c r="P1570"/>
  <c r="BI1562"/>
  <c r="BH1562"/>
  <c r="BG1562"/>
  <c r="BE1562"/>
  <c r="T1562"/>
  <c r="R1562"/>
  <c r="P1562"/>
  <c r="BI1554"/>
  <c r="BH1554"/>
  <c r="BG1554"/>
  <c r="BE1554"/>
  <c r="T1554"/>
  <c r="R1554"/>
  <c r="P1554"/>
  <c r="BI1551"/>
  <c r="BH1551"/>
  <c r="BG1551"/>
  <c r="BE1551"/>
  <c r="T1551"/>
  <c r="R1551"/>
  <c r="P1551"/>
  <c r="BI1549"/>
  <c r="BH1549"/>
  <c r="BG1549"/>
  <c r="BE1549"/>
  <c r="T1549"/>
  <c r="R1549"/>
  <c r="P1549"/>
  <c r="BI1548"/>
  <c r="BH1548"/>
  <c r="BG1548"/>
  <c r="BE1548"/>
  <c r="T1548"/>
  <c r="R1548"/>
  <c r="P1548"/>
  <c r="BI1540"/>
  <c r="BH1540"/>
  <c r="BG1540"/>
  <c r="BE1540"/>
  <c r="T1540"/>
  <c r="R1540"/>
  <c r="P1540"/>
  <c r="BI1537"/>
  <c r="BH1537"/>
  <c r="BG1537"/>
  <c r="BE1537"/>
  <c r="T1537"/>
  <c r="R1537"/>
  <c r="P1537"/>
  <c r="BI1534"/>
  <c r="BH1534"/>
  <c r="BG1534"/>
  <c r="BE1534"/>
  <c r="T1534"/>
  <c r="R1534"/>
  <c r="P1534"/>
  <c r="BI1528"/>
  <c r="BH1528"/>
  <c r="BG1528"/>
  <c r="BE1528"/>
  <c r="T1528"/>
  <c r="R1528"/>
  <c r="P1528"/>
  <c r="BI1516"/>
  <c r="BH1516"/>
  <c r="BG1516"/>
  <c r="BE1516"/>
  <c r="T1516"/>
  <c r="R1516"/>
  <c r="P1516"/>
  <c r="BI1508"/>
  <c r="BH1508"/>
  <c r="BG1508"/>
  <c r="BE1508"/>
  <c r="T1508"/>
  <c r="R1508"/>
  <c r="P1508"/>
  <c r="BI1500"/>
  <c r="BH1500"/>
  <c r="BG1500"/>
  <c r="BE1500"/>
  <c r="T1500"/>
  <c r="R1500"/>
  <c r="P1500"/>
  <c r="BI1497"/>
  <c r="BH1497"/>
  <c r="BG1497"/>
  <c r="BE1497"/>
  <c r="T1497"/>
  <c r="R1497"/>
  <c r="P1497"/>
  <c r="BI1483"/>
  <c r="BH1483"/>
  <c r="BG1483"/>
  <c r="BE1483"/>
  <c r="T1483"/>
  <c r="R1483"/>
  <c r="P1483"/>
  <c r="BI1477"/>
  <c r="BH1477"/>
  <c r="BG1477"/>
  <c r="BE1477"/>
  <c r="T1477"/>
  <c r="R1477"/>
  <c r="P1477"/>
  <c r="BI1471"/>
  <c r="BH1471"/>
  <c r="BG1471"/>
  <c r="BE1471"/>
  <c r="T1471"/>
  <c r="R1471"/>
  <c r="P1471"/>
  <c r="BI1467"/>
  <c r="BH1467"/>
  <c r="BG1467"/>
  <c r="BE1467"/>
  <c r="T1467"/>
  <c r="R1467"/>
  <c r="P1467"/>
  <c r="BI1459"/>
  <c r="BH1459"/>
  <c r="BG1459"/>
  <c r="BE1459"/>
  <c r="T1459"/>
  <c r="R1459"/>
  <c r="P1459"/>
  <c r="BI1453"/>
  <c r="BH1453"/>
  <c r="BG1453"/>
  <c r="BE1453"/>
  <c r="T1453"/>
  <c r="R1453"/>
  <c r="P1453"/>
  <c r="BI1441"/>
  <c r="BH1441"/>
  <c r="BG1441"/>
  <c r="BE1441"/>
  <c r="T1441"/>
  <c r="R1441"/>
  <c r="P1441"/>
  <c r="BI1439"/>
  <c r="BH1439"/>
  <c r="BG1439"/>
  <c r="BE1439"/>
  <c r="T1439"/>
  <c r="R1439"/>
  <c r="P1439"/>
  <c r="BI1438"/>
  <c r="BH1438"/>
  <c r="BG1438"/>
  <c r="BE1438"/>
  <c r="T1438"/>
  <c r="R1438"/>
  <c r="P1438"/>
  <c r="BI1437"/>
  <c r="BH1437"/>
  <c r="BG1437"/>
  <c r="BE1437"/>
  <c r="T1437"/>
  <c r="R1437"/>
  <c r="P1437"/>
  <c r="BI1436"/>
  <c r="BH1436"/>
  <c r="BG1436"/>
  <c r="BE1436"/>
  <c r="T1436"/>
  <c r="R1436"/>
  <c r="P1436"/>
  <c r="BI1435"/>
  <c r="BH1435"/>
  <c r="BG1435"/>
  <c r="BE1435"/>
  <c r="T1435"/>
  <c r="R1435"/>
  <c r="P1435"/>
  <c r="BI1419"/>
  <c r="BH1419"/>
  <c r="BG1419"/>
  <c r="BE1419"/>
  <c r="T1419"/>
  <c r="R1419"/>
  <c r="P1419"/>
  <c r="BI1403"/>
  <c r="BH1403"/>
  <c r="BG1403"/>
  <c r="BE1403"/>
  <c r="T1403"/>
  <c r="R1403"/>
  <c r="P1403"/>
  <c r="BI1395"/>
  <c r="BH1395"/>
  <c r="BG1395"/>
  <c r="BE1395"/>
  <c r="T1395"/>
  <c r="R1395"/>
  <c r="P1395"/>
  <c r="BI1387"/>
  <c r="BH1387"/>
  <c r="BG1387"/>
  <c r="BE1387"/>
  <c r="T1387"/>
  <c r="R1387"/>
  <c r="P1387"/>
  <c r="BI1373"/>
  <c r="BH1373"/>
  <c r="BG1373"/>
  <c r="BE1373"/>
  <c r="T1373"/>
  <c r="R1373"/>
  <c r="P1373"/>
  <c r="BI1371"/>
  <c r="BH1371"/>
  <c r="BG1371"/>
  <c r="BE1371"/>
  <c r="T1371"/>
  <c r="R1371"/>
  <c r="P1371"/>
  <c r="BI1368"/>
  <c r="BH1368"/>
  <c r="BG1368"/>
  <c r="BE1368"/>
  <c r="T1368"/>
  <c r="R1368"/>
  <c r="P1368"/>
  <c r="BI1365"/>
  <c r="BH1365"/>
  <c r="BG1365"/>
  <c r="BE1365"/>
  <c r="T1365"/>
  <c r="R1365"/>
  <c r="P1365"/>
  <c r="BI1362"/>
  <c r="BH1362"/>
  <c r="BG1362"/>
  <c r="BE1362"/>
  <c r="T1362"/>
  <c r="R1362"/>
  <c r="P1362"/>
  <c r="BI1359"/>
  <c r="BH1359"/>
  <c r="BG1359"/>
  <c r="BE1359"/>
  <c r="T1359"/>
  <c r="R1359"/>
  <c r="P1359"/>
  <c r="BI1356"/>
  <c r="BH1356"/>
  <c r="BG1356"/>
  <c r="BE1356"/>
  <c r="T1356"/>
  <c r="R1356"/>
  <c r="P1356"/>
  <c r="BI1353"/>
  <c r="BH1353"/>
  <c r="BG1353"/>
  <c r="BE1353"/>
  <c r="T1353"/>
  <c r="R1353"/>
  <c r="P1353"/>
  <c r="BI1347"/>
  <c r="BH1347"/>
  <c r="BG1347"/>
  <c r="BE1347"/>
  <c r="T1347"/>
  <c r="R1347"/>
  <c r="P1347"/>
  <c r="BI1341"/>
  <c r="BH1341"/>
  <c r="BG1341"/>
  <c r="BE1341"/>
  <c r="T1341"/>
  <c r="R1341"/>
  <c r="P1341"/>
  <c r="BI1338"/>
  <c r="BH1338"/>
  <c r="BG1338"/>
  <c r="BE1338"/>
  <c r="T1338"/>
  <c r="R1338"/>
  <c r="P1338"/>
  <c r="BI1337"/>
  <c r="BH1337"/>
  <c r="BG1337"/>
  <c r="BE1337"/>
  <c r="T1337"/>
  <c r="R1337"/>
  <c r="P1337"/>
  <c r="BI1336"/>
  <c r="BH1336"/>
  <c r="BG1336"/>
  <c r="BE1336"/>
  <c r="T1336"/>
  <c r="R1336"/>
  <c r="P1336"/>
  <c r="BI1333"/>
  <c r="BH1333"/>
  <c r="BG1333"/>
  <c r="BE1333"/>
  <c r="T1333"/>
  <c r="R1333"/>
  <c r="P1333"/>
  <c r="BI1330"/>
  <c r="BH1330"/>
  <c r="BG1330"/>
  <c r="BE1330"/>
  <c r="T1330"/>
  <c r="R1330"/>
  <c r="P1330"/>
  <c r="BI1327"/>
  <c r="BH1327"/>
  <c r="BG1327"/>
  <c r="BE1327"/>
  <c r="T1327"/>
  <c r="R1327"/>
  <c r="P1327"/>
  <c r="BI1326"/>
  <c r="BH1326"/>
  <c r="BG1326"/>
  <c r="BE1326"/>
  <c r="T1326"/>
  <c r="R1326"/>
  <c r="P1326"/>
  <c r="BI1323"/>
  <c r="BH1323"/>
  <c r="BG1323"/>
  <c r="BE1323"/>
  <c r="T1323"/>
  <c r="R1323"/>
  <c r="P1323"/>
  <c r="BI1320"/>
  <c r="BH1320"/>
  <c r="BG1320"/>
  <c r="BE1320"/>
  <c r="T1320"/>
  <c r="R1320"/>
  <c r="P1320"/>
  <c r="BI1317"/>
  <c r="BH1317"/>
  <c r="BG1317"/>
  <c r="BE1317"/>
  <c r="T1317"/>
  <c r="R1317"/>
  <c r="P1317"/>
  <c r="BI1314"/>
  <c r="BH1314"/>
  <c r="BG1314"/>
  <c r="BE1314"/>
  <c r="T1314"/>
  <c r="R1314"/>
  <c r="P1314"/>
  <c r="BI1311"/>
  <c r="BH1311"/>
  <c r="BG1311"/>
  <c r="BE1311"/>
  <c r="T1311"/>
  <c r="R1311"/>
  <c r="P1311"/>
  <c r="BI1308"/>
  <c r="BH1308"/>
  <c r="BG1308"/>
  <c r="BE1308"/>
  <c r="T1308"/>
  <c r="R1308"/>
  <c r="P1308"/>
  <c r="BI1304"/>
  <c r="BH1304"/>
  <c r="BG1304"/>
  <c r="BE1304"/>
  <c r="T1304"/>
  <c r="R1304"/>
  <c r="P1304"/>
  <c r="BI1300"/>
  <c r="BH1300"/>
  <c r="BG1300"/>
  <c r="BE1300"/>
  <c r="T1300"/>
  <c r="R1300"/>
  <c r="P1300"/>
  <c r="BI1298"/>
  <c r="BH1298"/>
  <c r="BG1298"/>
  <c r="BE1298"/>
  <c r="T1298"/>
  <c r="R1298"/>
  <c r="P1298"/>
  <c r="BI1295"/>
  <c r="BH1295"/>
  <c r="BG1295"/>
  <c r="BE1295"/>
  <c r="T1295"/>
  <c r="R1295"/>
  <c r="P1295"/>
  <c r="BI1292"/>
  <c r="BH1292"/>
  <c r="BG1292"/>
  <c r="BE1292"/>
  <c r="T1292"/>
  <c r="R1292"/>
  <c r="P1292"/>
  <c r="BI1286"/>
  <c r="BH1286"/>
  <c r="BG1286"/>
  <c r="BE1286"/>
  <c r="T1286"/>
  <c r="R1286"/>
  <c r="P1286"/>
  <c r="BI1282"/>
  <c r="BH1282"/>
  <c r="BG1282"/>
  <c r="BE1282"/>
  <c r="T1282"/>
  <c r="R1282"/>
  <c r="P1282"/>
  <c r="BI1274"/>
  <c r="BH1274"/>
  <c r="BG1274"/>
  <c r="BE1274"/>
  <c r="T1274"/>
  <c r="R1274"/>
  <c r="P1274"/>
  <c r="BI1266"/>
  <c r="BH1266"/>
  <c r="BG1266"/>
  <c r="BE1266"/>
  <c r="T1266"/>
  <c r="R1266"/>
  <c r="P1266"/>
  <c r="BI1258"/>
  <c r="BH1258"/>
  <c r="BG1258"/>
  <c r="BE1258"/>
  <c r="T1258"/>
  <c r="R1258"/>
  <c r="P1258"/>
  <c r="BI1255"/>
  <c r="BH1255"/>
  <c r="BG1255"/>
  <c r="BE1255"/>
  <c r="T1255"/>
  <c r="R1255"/>
  <c r="P1255"/>
  <c r="BI1253"/>
  <c r="BH1253"/>
  <c r="BG1253"/>
  <c r="BE1253"/>
  <c r="T1253"/>
  <c r="R1253"/>
  <c r="P1253"/>
  <c r="BI1252"/>
  <c r="BH1252"/>
  <c r="BG1252"/>
  <c r="BE1252"/>
  <c r="T1252"/>
  <c r="R1252"/>
  <c r="P1252"/>
  <c r="BI1249"/>
  <c r="BH1249"/>
  <c r="BG1249"/>
  <c r="BE1249"/>
  <c r="T1249"/>
  <c r="R1249"/>
  <c r="P1249"/>
  <c r="BI1246"/>
  <c r="BH1246"/>
  <c r="BG1246"/>
  <c r="BE1246"/>
  <c r="T1246"/>
  <c r="R1246"/>
  <c r="P1246"/>
  <c r="BI1243"/>
  <c r="BH1243"/>
  <c r="BG1243"/>
  <c r="BE1243"/>
  <c r="T1243"/>
  <c r="R1243"/>
  <c r="P1243"/>
  <c r="BI1241"/>
  <c r="BH1241"/>
  <c r="BG1241"/>
  <c r="BE1241"/>
  <c r="T1241"/>
  <c r="R1241"/>
  <c r="P1241"/>
  <c r="BI1240"/>
  <c r="BH1240"/>
  <c r="BG1240"/>
  <c r="BE1240"/>
  <c r="T1240"/>
  <c r="R1240"/>
  <c r="P1240"/>
  <c r="BI1228"/>
  <c r="BH1228"/>
  <c r="BG1228"/>
  <c r="BE1228"/>
  <c r="T1228"/>
  <c r="R1228"/>
  <c r="P1228"/>
  <c r="BI1216"/>
  <c r="BH1216"/>
  <c r="BG1216"/>
  <c r="BE1216"/>
  <c r="T1216"/>
  <c r="R1216"/>
  <c r="P1216"/>
  <c r="BI1213"/>
  <c r="BH1213"/>
  <c r="BG1213"/>
  <c r="BE1213"/>
  <c r="T1213"/>
  <c r="R1213"/>
  <c r="P1213"/>
  <c r="BI1201"/>
  <c r="BH1201"/>
  <c r="BG1201"/>
  <c r="BE1201"/>
  <c r="T1201"/>
  <c r="R1201"/>
  <c r="P1201"/>
  <c r="BI1189"/>
  <c r="BH1189"/>
  <c r="BG1189"/>
  <c r="BE1189"/>
  <c r="T1189"/>
  <c r="R1189"/>
  <c r="P1189"/>
  <c r="BI1187"/>
  <c r="BH1187"/>
  <c r="BG1187"/>
  <c r="BE1187"/>
  <c r="T1187"/>
  <c r="R1187"/>
  <c r="P1187"/>
  <c r="BI1186"/>
  <c r="BH1186"/>
  <c r="BG1186"/>
  <c r="BE1186"/>
  <c r="T1186"/>
  <c r="R1186"/>
  <c r="P1186"/>
  <c r="BI1184"/>
  <c r="BH1184"/>
  <c r="BG1184"/>
  <c r="BE1184"/>
  <c r="T1184"/>
  <c r="R1184"/>
  <c r="P1184"/>
  <c r="BI1176"/>
  <c r="BH1176"/>
  <c r="BG1176"/>
  <c r="BE1176"/>
  <c r="T1176"/>
  <c r="R1176"/>
  <c r="P1176"/>
  <c r="BI1168"/>
  <c r="BH1168"/>
  <c r="BG1168"/>
  <c r="BE1168"/>
  <c r="T1168"/>
  <c r="R1168"/>
  <c r="P1168"/>
  <c r="BI1166"/>
  <c r="BH1166"/>
  <c r="BG1166"/>
  <c r="BE1166"/>
  <c r="T1166"/>
  <c r="R1166"/>
  <c r="P1166"/>
  <c r="BI1165"/>
  <c r="BH1165"/>
  <c r="BG1165"/>
  <c r="BE1165"/>
  <c r="T1165"/>
  <c r="R1165"/>
  <c r="P1165"/>
  <c r="BI1163"/>
  <c r="BH1163"/>
  <c r="BG1163"/>
  <c r="BE1163"/>
  <c r="T1163"/>
  <c r="R1163"/>
  <c r="P1163"/>
  <c r="BI1161"/>
  <c r="BH1161"/>
  <c r="BG1161"/>
  <c r="BE1161"/>
  <c r="T1161"/>
  <c r="R1161"/>
  <c r="P1161"/>
  <c r="BI1151"/>
  <c r="BH1151"/>
  <c r="BG1151"/>
  <c r="BE1151"/>
  <c r="T1151"/>
  <c r="R1151"/>
  <c r="P1151"/>
  <c r="BI1149"/>
  <c r="BH1149"/>
  <c r="BG1149"/>
  <c r="BE1149"/>
  <c r="T1149"/>
  <c r="R1149"/>
  <c r="P1149"/>
  <c r="BI1138"/>
  <c r="BH1138"/>
  <c r="BG1138"/>
  <c r="BE1138"/>
  <c r="T1138"/>
  <c r="R1138"/>
  <c r="P1138"/>
  <c r="BI1136"/>
  <c r="BH1136"/>
  <c r="BG1136"/>
  <c r="BE1136"/>
  <c r="T1136"/>
  <c r="R1136"/>
  <c r="P1136"/>
  <c r="BI1135"/>
  <c r="BH1135"/>
  <c r="BG1135"/>
  <c r="BE1135"/>
  <c r="T1135"/>
  <c r="R1135"/>
  <c r="P1135"/>
  <c r="BI1134"/>
  <c r="BH1134"/>
  <c r="BG1134"/>
  <c r="BE1134"/>
  <c r="T1134"/>
  <c r="R1134"/>
  <c r="P1134"/>
  <c r="BI1133"/>
  <c r="BH1133"/>
  <c r="BG1133"/>
  <c r="BE1133"/>
  <c r="T1133"/>
  <c r="R1133"/>
  <c r="P1133"/>
  <c r="BI1132"/>
  <c r="BH1132"/>
  <c r="BG1132"/>
  <c r="BE1132"/>
  <c r="T1132"/>
  <c r="R1132"/>
  <c r="P1132"/>
  <c r="BI1129"/>
  <c r="BH1129"/>
  <c r="BG1129"/>
  <c r="BE1129"/>
  <c r="T1129"/>
  <c r="R1129"/>
  <c r="P1129"/>
  <c r="BI1126"/>
  <c r="BH1126"/>
  <c r="BG1126"/>
  <c r="BE1126"/>
  <c r="T1126"/>
  <c r="R1126"/>
  <c r="P1126"/>
  <c r="BI1118"/>
  <c r="BH1118"/>
  <c r="BG1118"/>
  <c r="BE1118"/>
  <c r="T1118"/>
  <c r="R1118"/>
  <c r="P1118"/>
  <c r="BI1104"/>
  <c r="BH1104"/>
  <c r="BG1104"/>
  <c r="BE1104"/>
  <c r="T1104"/>
  <c r="R1104"/>
  <c r="P1104"/>
  <c r="BI1103"/>
  <c r="BH1103"/>
  <c r="BG1103"/>
  <c r="BE1103"/>
  <c r="T1103"/>
  <c r="R1103"/>
  <c r="P1103"/>
  <c r="BI1102"/>
  <c r="BH1102"/>
  <c r="BG1102"/>
  <c r="BE1102"/>
  <c r="T1102"/>
  <c r="R1102"/>
  <c r="P1102"/>
  <c r="BI1101"/>
  <c r="BH1101"/>
  <c r="BG1101"/>
  <c r="BE1101"/>
  <c r="T1101"/>
  <c r="R1101"/>
  <c r="P1101"/>
  <c r="BI1100"/>
  <c r="BH1100"/>
  <c r="BG1100"/>
  <c r="BE1100"/>
  <c r="T1100"/>
  <c r="R1100"/>
  <c r="P1100"/>
  <c r="BI1099"/>
  <c r="BH1099"/>
  <c r="BG1099"/>
  <c r="BE1099"/>
  <c r="T1099"/>
  <c r="R1099"/>
  <c r="P1099"/>
  <c r="BI1098"/>
  <c r="BH1098"/>
  <c r="BG1098"/>
  <c r="BE1098"/>
  <c r="T1098"/>
  <c r="R1098"/>
  <c r="P1098"/>
  <c r="BI1080"/>
  <c r="BH1080"/>
  <c r="BG1080"/>
  <c r="BE1080"/>
  <c r="T1080"/>
  <c r="R1080"/>
  <c r="P1080"/>
  <c r="BI1066"/>
  <c r="BH1066"/>
  <c r="BG1066"/>
  <c r="BE1066"/>
  <c r="T1066"/>
  <c r="R1066"/>
  <c r="P1066"/>
  <c r="BI1058"/>
  <c r="BH1058"/>
  <c r="BG1058"/>
  <c r="BE1058"/>
  <c r="T1058"/>
  <c r="R1058"/>
  <c r="P1058"/>
  <c r="BI1038"/>
  <c r="BH1038"/>
  <c r="BG1038"/>
  <c r="BE1038"/>
  <c r="T1038"/>
  <c r="R1038"/>
  <c r="P1038"/>
  <c r="BI1037"/>
  <c r="BH1037"/>
  <c r="BG1037"/>
  <c r="BE1037"/>
  <c r="T1037"/>
  <c r="R1037"/>
  <c r="P1037"/>
  <c r="BI1034"/>
  <c r="BH1034"/>
  <c r="BG1034"/>
  <c r="BE1034"/>
  <c r="T1034"/>
  <c r="R1034"/>
  <c r="P1034"/>
  <c r="BI1016"/>
  <c r="BH1016"/>
  <c r="BG1016"/>
  <c r="BE1016"/>
  <c r="T1016"/>
  <c r="R1016"/>
  <c r="P1016"/>
  <c r="BI1015"/>
  <c r="BH1015"/>
  <c r="BG1015"/>
  <c r="BE1015"/>
  <c r="T1015"/>
  <c r="R1015"/>
  <c r="P1015"/>
  <c r="BI1012"/>
  <c r="BH1012"/>
  <c r="BG1012"/>
  <c r="BE1012"/>
  <c r="T1012"/>
  <c r="R1012"/>
  <c r="P1012"/>
  <c r="BI1011"/>
  <c r="BH1011"/>
  <c r="BG1011"/>
  <c r="BE1011"/>
  <c r="T1011"/>
  <c r="R1011"/>
  <c r="P1011"/>
  <c r="BI1001"/>
  <c r="BH1001"/>
  <c r="BG1001"/>
  <c r="BE1001"/>
  <c r="T1001"/>
  <c r="R1001"/>
  <c r="P1001"/>
  <c r="BI991"/>
  <c r="BH991"/>
  <c r="BG991"/>
  <c r="BE991"/>
  <c r="T991"/>
  <c r="R991"/>
  <c r="P991"/>
  <c r="BI990"/>
  <c r="BH990"/>
  <c r="BG990"/>
  <c r="BE990"/>
  <c r="T990"/>
  <c r="R990"/>
  <c r="P990"/>
  <c r="BI987"/>
  <c r="BH987"/>
  <c r="BG987"/>
  <c r="BE987"/>
  <c r="T987"/>
  <c r="R987"/>
  <c r="P987"/>
  <c r="BI984"/>
  <c r="BH984"/>
  <c r="BG984"/>
  <c r="BE984"/>
  <c r="T984"/>
  <c r="R984"/>
  <c r="P984"/>
  <c r="BI982"/>
  <c r="BH982"/>
  <c r="BG982"/>
  <c r="BE982"/>
  <c r="T982"/>
  <c r="R982"/>
  <c r="P982"/>
  <c r="BI972"/>
  <c r="BH972"/>
  <c r="BG972"/>
  <c r="BE972"/>
  <c r="T972"/>
  <c r="R972"/>
  <c r="P972"/>
  <c r="BI962"/>
  <c r="BH962"/>
  <c r="BG962"/>
  <c r="BE962"/>
  <c r="T962"/>
  <c r="R962"/>
  <c r="P962"/>
  <c r="BI961"/>
  <c r="BH961"/>
  <c r="BG961"/>
  <c r="BE961"/>
  <c r="T961"/>
  <c r="R961"/>
  <c r="P961"/>
  <c r="BI960"/>
  <c r="BH960"/>
  <c r="BG960"/>
  <c r="BE960"/>
  <c r="T960"/>
  <c r="R960"/>
  <c r="P960"/>
  <c r="BI959"/>
  <c r="BH959"/>
  <c r="BG959"/>
  <c r="BE959"/>
  <c r="T959"/>
  <c r="R959"/>
  <c r="P959"/>
  <c r="BI958"/>
  <c r="BH958"/>
  <c r="BG958"/>
  <c r="BE958"/>
  <c r="T958"/>
  <c r="R958"/>
  <c r="P958"/>
  <c r="BI957"/>
  <c r="BH957"/>
  <c r="BG957"/>
  <c r="BE957"/>
  <c r="T957"/>
  <c r="R957"/>
  <c r="P957"/>
  <c r="BI956"/>
  <c r="BH956"/>
  <c r="BG956"/>
  <c r="BE956"/>
  <c r="T956"/>
  <c r="R956"/>
  <c r="P956"/>
  <c r="BI955"/>
  <c r="BH955"/>
  <c r="BG955"/>
  <c r="BE955"/>
  <c r="T955"/>
  <c r="R955"/>
  <c r="P955"/>
  <c r="BI952"/>
  <c r="BH952"/>
  <c r="BG952"/>
  <c r="BE952"/>
  <c r="T952"/>
  <c r="R952"/>
  <c r="P952"/>
  <c r="BI949"/>
  <c r="BH949"/>
  <c r="BG949"/>
  <c r="BE949"/>
  <c r="T949"/>
  <c r="R949"/>
  <c r="P949"/>
  <c r="BI946"/>
  <c r="BH946"/>
  <c r="BG946"/>
  <c r="BE946"/>
  <c r="T946"/>
  <c r="R946"/>
  <c r="P946"/>
  <c r="BI912"/>
  <c r="BH912"/>
  <c r="BG912"/>
  <c r="BE912"/>
  <c r="T912"/>
  <c r="R912"/>
  <c r="P912"/>
  <c r="BI889"/>
  <c r="BH889"/>
  <c r="BG889"/>
  <c r="BE889"/>
  <c r="T889"/>
  <c r="R889"/>
  <c r="P889"/>
  <c r="BI833"/>
  <c r="BH833"/>
  <c r="BG833"/>
  <c r="BE833"/>
  <c r="T833"/>
  <c r="R833"/>
  <c r="P833"/>
  <c r="BI825"/>
  <c r="BH825"/>
  <c r="BG825"/>
  <c r="BE825"/>
  <c r="T825"/>
  <c r="R825"/>
  <c r="P825"/>
  <c r="BI821"/>
  <c r="BH821"/>
  <c r="BG821"/>
  <c r="BE821"/>
  <c r="T821"/>
  <c r="R821"/>
  <c r="P821"/>
  <c r="BI820"/>
  <c r="BH820"/>
  <c r="BG820"/>
  <c r="BE820"/>
  <c r="T820"/>
  <c r="R820"/>
  <c r="P820"/>
  <c r="BI818"/>
  <c r="BH818"/>
  <c r="BG818"/>
  <c r="BE818"/>
  <c r="T818"/>
  <c r="R818"/>
  <c r="P818"/>
  <c r="BI814"/>
  <c r="BH814"/>
  <c r="BG814"/>
  <c r="BE814"/>
  <c r="T814"/>
  <c r="R814"/>
  <c r="P814"/>
  <c r="BI813"/>
  <c r="BH813"/>
  <c r="BG813"/>
  <c r="BE813"/>
  <c r="T813"/>
  <c r="R813"/>
  <c r="P813"/>
  <c r="BI811"/>
  <c r="BH811"/>
  <c r="BG811"/>
  <c r="BE811"/>
  <c r="T811"/>
  <c r="R811"/>
  <c r="P811"/>
  <c r="BI810"/>
  <c r="BH810"/>
  <c r="BG810"/>
  <c r="BE810"/>
  <c r="T810"/>
  <c r="R810"/>
  <c r="P810"/>
  <c r="BI806"/>
  <c r="BH806"/>
  <c r="BG806"/>
  <c r="BE806"/>
  <c r="T806"/>
  <c r="R806"/>
  <c r="P806"/>
  <c r="BI802"/>
  <c r="BH802"/>
  <c r="BG802"/>
  <c r="BE802"/>
  <c r="T802"/>
  <c r="R802"/>
  <c r="P802"/>
  <c r="BI799"/>
  <c r="BH799"/>
  <c r="BG799"/>
  <c r="BE799"/>
  <c r="T799"/>
  <c r="R799"/>
  <c r="P799"/>
  <c r="BI798"/>
  <c r="BH798"/>
  <c r="BG798"/>
  <c r="BE798"/>
  <c r="T798"/>
  <c r="R798"/>
  <c r="P798"/>
  <c r="BI797"/>
  <c r="BH797"/>
  <c r="BG797"/>
  <c r="BE797"/>
  <c r="T797"/>
  <c r="R797"/>
  <c r="P797"/>
  <c r="BI794"/>
  <c r="BH794"/>
  <c r="BG794"/>
  <c r="BE794"/>
  <c r="T794"/>
  <c r="R794"/>
  <c r="P794"/>
  <c r="BI792"/>
  <c r="BH792"/>
  <c r="BG792"/>
  <c r="BE792"/>
  <c r="T792"/>
  <c r="R792"/>
  <c r="P792"/>
  <c r="BI791"/>
  <c r="BH791"/>
  <c r="BG791"/>
  <c r="BE791"/>
  <c r="T791"/>
  <c r="R791"/>
  <c r="P791"/>
  <c r="BI790"/>
  <c r="BH790"/>
  <c r="BG790"/>
  <c r="BE790"/>
  <c r="T790"/>
  <c r="R790"/>
  <c r="P790"/>
  <c r="BI789"/>
  <c r="BH789"/>
  <c r="BG789"/>
  <c r="BE789"/>
  <c r="T789"/>
  <c r="R789"/>
  <c r="P789"/>
  <c r="BI787"/>
  <c r="BH787"/>
  <c r="BG787"/>
  <c r="BE787"/>
  <c r="T787"/>
  <c r="R787"/>
  <c r="P787"/>
  <c r="BI784"/>
  <c r="BH784"/>
  <c r="BG784"/>
  <c r="BE784"/>
  <c r="T784"/>
  <c r="R784"/>
  <c r="P784"/>
  <c r="BI780"/>
  <c r="BH780"/>
  <c r="BG780"/>
  <c r="BE780"/>
  <c r="T780"/>
  <c r="R780"/>
  <c r="P780"/>
  <c r="BI774"/>
  <c r="BH774"/>
  <c r="BG774"/>
  <c r="BE774"/>
  <c r="T774"/>
  <c r="R774"/>
  <c r="P774"/>
  <c r="BI771"/>
  <c r="BH771"/>
  <c r="BG771"/>
  <c r="BE771"/>
  <c r="T771"/>
  <c r="R771"/>
  <c r="P771"/>
  <c r="BI768"/>
  <c r="BH768"/>
  <c r="BG768"/>
  <c r="BE768"/>
  <c r="T768"/>
  <c r="R768"/>
  <c r="P768"/>
  <c r="BI767"/>
  <c r="BH767"/>
  <c r="BG767"/>
  <c r="BE767"/>
  <c r="T767"/>
  <c r="R767"/>
  <c r="P767"/>
  <c r="BI763"/>
  <c r="BH763"/>
  <c r="BG763"/>
  <c r="BE763"/>
  <c r="T763"/>
  <c r="T762"/>
  <c r="R763"/>
  <c r="R762"/>
  <c r="P763"/>
  <c r="P762"/>
  <c r="BI761"/>
  <c r="BH761"/>
  <c r="BG761"/>
  <c r="BE761"/>
  <c r="T761"/>
  <c r="R761"/>
  <c r="P761"/>
  <c r="BI760"/>
  <c r="BH760"/>
  <c r="BG760"/>
  <c r="BE760"/>
  <c r="T760"/>
  <c r="R760"/>
  <c r="P760"/>
  <c r="BI759"/>
  <c r="BH759"/>
  <c r="BG759"/>
  <c r="BE759"/>
  <c r="T759"/>
  <c r="R759"/>
  <c r="P759"/>
  <c r="BI758"/>
  <c r="BH758"/>
  <c r="BG758"/>
  <c r="BE758"/>
  <c r="T758"/>
  <c r="R758"/>
  <c r="P758"/>
  <c r="BI757"/>
  <c r="BH757"/>
  <c r="BG757"/>
  <c r="BE757"/>
  <c r="T757"/>
  <c r="R757"/>
  <c r="P757"/>
  <c r="BI756"/>
  <c r="BH756"/>
  <c r="BG756"/>
  <c r="BE756"/>
  <c r="T756"/>
  <c r="R756"/>
  <c r="P756"/>
  <c r="BI755"/>
  <c r="BH755"/>
  <c r="BG755"/>
  <c r="BE755"/>
  <c r="T755"/>
  <c r="R755"/>
  <c r="P755"/>
  <c r="BI753"/>
  <c r="BH753"/>
  <c r="BG753"/>
  <c r="BE753"/>
  <c r="T753"/>
  <c r="R753"/>
  <c r="P753"/>
  <c r="BI752"/>
  <c r="BH752"/>
  <c r="BG752"/>
  <c r="BE752"/>
  <c r="T752"/>
  <c r="R752"/>
  <c r="P752"/>
  <c r="BI751"/>
  <c r="BH751"/>
  <c r="BG751"/>
  <c r="BE751"/>
  <c r="T751"/>
  <c r="R751"/>
  <c r="P751"/>
  <c r="BI750"/>
  <c r="BH750"/>
  <c r="BG750"/>
  <c r="BE750"/>
  <c r="T750"/>
  <c r="R750"/>
  <c r="P750"/>
  <c r="BI744"/>
  <c r="BH744"/>
  <c r="BG744"/>
  <c r="BE744"/>
  <c r="T744"/>
  <c r="R744"/>
  <c r="P744"/>
  <c r="BI742"/>
  <c r="BH742"/>
  <c r="BG742"/>
  <c r="BE742"/>
  <c r="T742"/>
  <c r="R742"/>
  <c r="P742"/>
  <c r="BI740"/>
  <c r="BH740"/>
  <c r="BG740"/>
  <c r="BE740"/>
  <c r="T740"/>
  <c r="R740"/>
  <c r="P740"/>
  <c r="BI734"/>
  <c r="BH734"/>
  <c r="BG734"/>
  <c r="BE734"/>
  <c r="T734"/>
  <c r="R734"/>
  <c r="P734"/>
  <c r="BI731"/>
  <c r="BH731"/>
  <c r="BG731"/>
  <c r="BE731"/>
  <c r="T731"/>
  <c r="R731"/>
  <c r="P731"/>
  <c r="BI723"/>
  <c r="BH723"/>
  <c r="BG723"/>
  <c r="BE723"/>
  <c r="T723"/>
  <c r="R723"/>
  <c r="P723"/>
  <c r="BI717"/>
  <c r="BH717"/>
  <c r="BG717"/>
  <c r="BE717"/>
  <c r="T717"/>
  <c r="R717"/>
  <c r="P717"/>
  <c r="BI715"/>
  <c r="BH715"/>
  <c r="BG715"/>
  <c r="BE715"/>
  <c r="T715"/>
  <c r="R715"/>
  <c r="P715"/>
  <c r="BI712"/>
  <c r="BH712"/>
  <c r="BG712"/>
  <c r="BE712"/>
  <c r="T712"/>
  <c r="R712"/>
  <c r="P712"/>
  <c r="BI709"/>
  <c r="BH709"/>
  <c r="BG709"/>
  <c r="BE709"/>
  <c r="T709"/>
  <c r="R709"/>
  <c r="P709"/>
  <c r="BI707"/>
  <c r="BH707"/>
  <c r="BG707"/>
  <c r="BE707"/>
  <c r="T707"/>
  <c r="R707"/>
  <c r="P707"/>
  <c r="BI705"/>
  <c r="BH705"/>
  <c r="BG705"/>
  <c r="BE705"/>
  <c r="T705"/>
  <c r="R705"/>
  <c r="P705"/>
  <c r="BI703"/>
  <c r="BH703"/>
  <c r="BG703"/>
  <c r="BE703"/>
  <c r="T703"/>
  <c r="R703"/>
  <c r="P703"/>
  <c r="BI699"/>
  <c r="BH699"/>
  <c r="BG699"/>
  <c r="BE699"/>
  <c r="T699"/>
  <c r="R699"/>
  <c r="P699"/>
  <c r="BI697"/>
  <c r="BH697"/>
  <c r="BG697"/>
  <c r="BE697"/>
  <c r="T697"/>
  <c r="R697"/>
  <c r="P697"/>
  <c r="BI695"/>
  <c r="BH695"/>
  <c r="BG695"/>
  <c r="BE695"/>
  <c r="T695"/>
  <c r="R695"/>
  <c r="P695"/>
  <c r="BI693"/>
  <c r="BH693"/>
  <c r="BG693"/>
  <c r="BE693"/>
  <c r="T693"/>
  <c r="R693"/>
  <c r="P693"/>
  <c r="BI691"/>
  <c r="BH691"/>
  <c r="BG691"/>
  <c r="BE691"/>
  <c r="T691"/>
  <c r="R691"/>
  <c r="P691"/>
  <c r="BI689"/>
  <c r="BH689"/>
  <c r="BG689"/>
  <c r="BE689"/>
  <c r="T689"/>
  <c r="R689"/>
  <c r="P689"/>
  <c r="BI688"/>
  <c r="BH688"/>
  <c r="BG688"/>
  <c r="BE688"/>
  <c r="T688"/>
  <c r="R688"/>
  <c r="P688"/>
  <c r="BI687"/>
  <c r="BH687"/>
  <c r="BG687"/>
  <c r="BE687"/>
  <c r="T687"/>
  <c r="R687"/>
  <c r="P687"/>
  <c r="BI686"/>
  <c r="BH686"/>
  <c r="BG686"/>
  <c r="BE686"/>
  <c r="T686"/>
  <c r="R686"/>
  <c r="P686"/>
  <c r="BI683"/>
  <c r="BH683"/>
  <c r="BG683"/>
  <c r="BE683"/>
  <c r="T683"/>
  <c r="R683"/>
  <c r="P683"/>
  <c r="BI682"/>
  <c r="BH682"/>
  <c r="BG682"/>
  <c r="BE682"/>
  <c r="T682"/>
  <c r="R682"/>
  <c r="P682"/>
  <c r="BI680"/>
  <c r="BH680"/>
  <c r="BG680"/>
  <c r="BE680"/>
  <c r="T680"/>
  <c r="R680"/>
  <c r="P680"/>
  <c r="BI679"/>
  <c r="BH679"/>
  <c r="BG679"/>
  <c r="BE679"/>
  <c r="T679"/>
  <c r="R679"/>
  <c r="P679"/>
  <c r="BI678"/>
  <c r="BH678"/>
  <c r="BG678"/>
  <c r="BE678"/>
  <c r="T678"/>
  <c r="R678"/>
  <c r="P678"/>
  <c r="BI677"/>
  <c r="BH677"/>
  <c r="BG677"/>
  <c r="BE677"/>
  <c r="T677"/>
  <c r="R677"/>
  <c r="P677"/>
  <c r="BI676"/>
  <c r="BH676"/>
  <c r="BG676"/>
  <c r="BE676"/>
  <c r="T676"/>
  <c r="R676"/>
  <c r="P676"/>
  <c r="BI668"/>
  <c r="BH668"/>
  <c r="BG668"/>
  <c r="BE668"/>
  <c r="T668"/>
  <c r="R668"/>
  <c r="P668"/>
  <c r="BI665"/>
  <c r="BH665"/>
  <c r="BG665"/>
  <c r="BE665"/>
  <c r="T665"/>
  <c r="R665"/>
  <c r="P665"/>
  <c r="BI662"/>
  <c r="BH662"/>
  <c r="BG662"/>
  <c r="BE662"/>
  <c r="T662"/>
  <c r="R662"/>
  <c r="P662"/>
  <c r="BI659"/>
  <c r="BH659"/>
  <c r="BG659"/>
  <c r="BE659"/>
  <c r="T659"/>
  <c r="R659"/>
  <c r="P659"/>
  <c r="BI656"/>
  <c r="BH656"/>
  <c r="BG656"/>
  <c r="BE656"/>
  <c r="T656"/>
  <c r="R656"/>
  <c r="P656"/>
  <c r="BI654"/>
  <c r="BH654"/>
  <c r="BG654"/>
  <c r="BE654"/>
  <c r="T654"/>
  <c r="R654"/>
  <c r="P654"/>
  <c r="BI651"/>
  <c r="BH651"/>
  <c r="BG651"/>
  <c r="BE651"/>
  <c r="T651"/>
  <c r="R651"/>
  <c r="P651"/>
  <c r="BI650"/>
  <c r="BH650"/>
  <c r="BG650"/>
  <c r="BE650"/>
  <c r="T650"/>
  <c r="R650"/>
  <c r="P650"/>
  <c r="BI648"/>
  <c r="BH648"/>
  <c r="BG648"/>
  <c r="BE648"/>
  <c r="T648"/>
  <c r="R648"/>
  <c r="P648"/>
  <c r="BI647"/>
  <c r="BH647"/>
  <c r="BG647"/>
  <c r="BE647"/>
  <c r="T647"/>
  <c r="R647"/>
  <c r="P647"/>
  <c r="BI646"/>
  <c r="BH646"/>
  <c r="BG646"/>
  <c r="BE646"/>
  <c r="T646"/>
  <c r="R646"/>
  <c r="P646"/>
  <c r="BI638"/>
  <c r="BH638"/>
  <c r="BG638"/>
  <c r="BE638"/>
  <c r="T638"/>
  <c r="R638"/>
  <c r="P638"/>
  <c r="BI637"/>
  <c r="BH637"/>
  <c r="BG637"/>
  <c r="BE637"/>
  <c r="T637"/>
  <c r="R637"/>
  <c r="P637"/>
  <c r="BI635"/>
  <c r="BH635"/>
  <c r="BG635"/>
  <c r="BE635"/>
  <c r="T635"/>
  <c r="R635"/>
  <c r="P635"/>
  <c r="BI627"/>
  <c r="BH627"/>
  <c r="BG627"/>
  <c r="BE627"/>
  <c r="T627"/>
  <c r="R627"/>
  <c r="P627"/>
  <c r="BI625"/>
  <c r="BH625"/>
  <c r="BG625"/>
  <c r="BE625"/>
  <c r="T625"/>
  <c r="R625"/>
  <c r="P625"/>
  <c r="BI624"/>
  <c r="BH624"/>
  <c r="BG624"/>
  <c r="BE624"/>
  <c r="T624"/>
  <c r="R624"/>
  <c r="P624"/>
  <c r="BI622"/>
  <c r="BH622"/>
  <c r="BG622"/>
  <c r="BE622"/>
  <c r="T622"/>
  <c r="R622"/>
  <c r="P622"/>
  <c r="BI620"/>
  <c r="BH620"/>
  <c r="BG620"/>
  <c r="BE620"/>
  <c r="T620"/>
  <c r="R620"/>
  <c r="P620"/>
  <c r="BI618"/>
  <c r="BH618"/>
  <c r="BG618"/>
  <c r="BE618"/>
  <c r="T618"/>
  <c r="R618"/>
  <c r="P618"/>
  <c r="BI616"/>
  <c r="BH616"/>
  <c r="BG616"/>
  <c r="BE616"/>
  <c r="T616"/>
  <c r="R616"/>
  <c r="P616"/>
  <c r="BI614"/>
  <c r="BH614"/>
  <c r="BG614"/>
  <c r="BE614"/>
  <c r="T614"/>
  <c r="R614"/>
  <c r="P614"/>
  <c r="BI611"/>
  <c r="BH611"/>
  <c r="BG611"/>
  <c r="BE611"/>
  <c r="T611"/>
  <c r="R611"/>
  <c r="P611"/>
  <c r="BI608"/>
  <c r="BH608"/>
  <c r="BG608"/>
  <c r="BE608"/>
  <c r="T608"/>
  <c r="R608"/>
  <c r="P608"/>
  <c r="BI602"/>
  <c r="BH602"/>
  <c r="BG602"/>
  <c r="BE602"/>
  <c r="T602"/>
  <c r="R602"/>
  <c r="P602"/>
  <c r="BI599"/>
  <c r="BH599"/>
  <c r="BG599"/>
  <c r="BE599"/>
  <c r="T599"/>
  <c r="R599"/>
  <c r="P599"/>
  <c r="BI596"/>
  <c r="BH596"/>
  <c r="BG596"/>
  <c r="BE596"/>
  <c r="T596"/>
  <c r="R596"/>
  <c r="P596"/>
  <c r="BI593"/>
  <c r="BH593"/>
  <c r="BG593"/>
  <c r="BE593"/>
  <c r="T593"/>
  <c r="R593"/>
  <c r="P593"/>
  <c r="BI587"/>
  <c r="BH587"/>
  <c r="BG587"/>
  <c r="BE587"/>
  <c r="T587"/>
  <c r="R587"/>
  <c r="P587"/>
  <c r="BI584"/>
  <c r="BH584"/>
  <c r="BG584"/>
  <c r="BE584"/>
  <c r="T584"/>
  <c r="R584"/>
  <c r="P584"/>
  <c r="BI576"/>
  <c r="BH576"/>
  <c r="BG576"/>
  <c r="BE576"/>
  <c r="T576"/>
  <c r="R576"/>
  <c r="P576"/>
  <c r="BI570"/>
  <c r="BH570"/>
  <c r="BG570"/>
  <c r="BE570"/>
  <c r="T570"/>
  <c r="R570"/>
  <c r="P570"/>
  <c r="BI568"/>
  <c r="BH568"/>
  <c r="BG568"/>
  <c r="BE568"/>
  <c r="T568"/>
  <c r="R568"/>
  <c r="P568"/>
  <c r="BI565"/>
  <c r="BH565"/>
  <c r="BG565"/>
  <c r="BE565"/>
  <c r="T565"/>
  <c r="R565"/>
  <c r="P565"/>
  <c r="BI563"/>
  <c r="BH563"/>
  <c r="BG563"/>
  <c r="BE563"/>
  <c r="T563"/>
  <c r="R563"/>
  <c r="P563"/>
  <c r="BI562"/>
  <c r="BH562"/>
  <c r="BG562"/>
  <c r="BE562"/>
  <c r="T562"/>
  <c r="R562"/>
  <c r="P562"/>
  <c r="BI559"/>
  <c r="BH559"/>
  <c r="BG559"/>
  <c r="BE559"/>
  <c r="T559"/>
  <c r="R559"/>
  <c r="P559"/>
  <c r="BI546"/>
  <c r="BH546"/>
  <c r="BG546"/>
  <c r="BE546"/>
  <c r="T546"/>
  <c r="R546"/>
  <c r="P546"/>
  <c r="BI534"/>
  <c r="BH534"/>
  <c r="BG534"/>
  <c r="BE534"/>
  <c r="T534"/>
  <c r="R534"/>
  <c r="P534"/>
  <c r="BI522"/>
  <c r="BH522"/>
  <c r="BG522"/>
  <c r="BE522"/>
  <c r="T522"/>
  <c r="R522"/>
  <c r="P522"/>
  <c r="BI510"/>
  <c r="BH510"/>
  <c r="BG510"/>
  <c r="BE510"/>
  <c r="T510"/>
  <c r="R510"/>
  <c r="P510"/>
  <c r="BI498"/>
  <c r="BH498"/>
  <c r="BG498"/>
  <c r="BE498"/>
  <c r="T498"/>
  <c r="R498"/>
  <c r="P498"/>
  <c r="BI496"/>
  <c r="BH496"/>
  <c r="BG496"/>
  <c r="BE496"/>
  <c r="T496"/>
  <c r="R496"/>
  <c r="P496"/>
  <c r="BI495"/>
  <c r="BH495"/>
  <c r="BG495"/>
  <c r="BE495"/>
  <c r="T495"/>
  <c r="R495"/>
  <c r="P495"/>
  <c r="BI490"/>
  <c r="BH490"/>
  <c r="BG490"/>
  <c r="BE490"/>
  <c r="T490"/>
  <c r="R490"/>
  <c r="P490"/>
  <c r="BI486"/>
  <c r="BH486"/>
  <c r="BG486"/>
  <c r="BE486"/>
  <c r="T486"/>
  <c r="R486"/>
  <c r="P486"/>
  <c r="BI483"/>
  <c r="BH483"/>
  <c r="BG483"/>
  <c r="BE483"/>
  <c r="T483"/>
  <c r="R483"/>
  <c r="P483"/>
  <c r="BI476"/>
  <c r="BH476"/>
  <c r="BG476"/>
  <c r="BE476"/>
  <c r="T476"/>
  <c r="R476"/>
  <c r="P476"/>
  <c r="BI469"/>
  <c r="BH469"/>
  <c r="BG469"/>
  <c r="BE469"/>
  <c r="T469"/>
  <c r="R469"/>
  <c r="P469"/>
  <c r="BI462"/>
  <c r="BH462"/>
  <c r="BG462"/>
  <c r="BE462"/>
  <c r="T462"/>
  <c r="R462"/>
  <c r="P462"/>
  <c r="BI459"/>
  <c r="BH459"/>
  <c r="BG459"/>
  <c r="BE459"/>
  <c r="T459"/>
  <c r="T458"/>
  <c r="R459"/>
  <c r="R458"/>
  <c r="P459"/>
  <c r="P458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49"/>
  <c r="BH449"/>
  <c r="BG449"/>
  <c r="BE449"/>
  <c r="T449"/>
  <c r="R449"/>
  <c r="P449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0"/>
  <c r="BH430"/>
  <c r="BG430"/>
  <c r="BE430"/>
  <c r="T430"/>
  <c r="R430"/>
  <c r="P430"/>
  <c r="BI427"/>
  <c r="BH427"/>
  <c r="BG427"/>
  <c r="BE427"/>
  <c r="T427"/>
  <c r="R427"/>
  <c r="P427"/>
  <c r="BI426"/>
  <c r="BH426"/>
  <c r="BG426"/>
  <c r="BE426"/>
  <c r="T426"/>
  <c r="R426"/>
  <c r="P426"/>
  <c r="BI414"/>
  <c r="BH414"/>
  <c r="BG414"/>
  <c r="BE414"/>
  <c r="T414"/>
  <c r="R414"/>
  <c r="P414"/>
  <c r="BI406"/>
  <c r="BH406"/>
  <c r="BG406"/>
  <c r="BE406"/>
  <c r="T406"/>
  <c r="R406"/>
  <c r="P406"/>
  <c r="BI403"/>
  <c r="BH403"/>
  <c r="BG403"/>
  <c r="BE403"/>
  <c r="T403"/>
  <c r="R403"/>
  <c r="P403"/>
  <c r="BI400"/>
  <c r="BH400"/>
  <c r="BG400"/>
  <c r="BE400"/>
  <c r="T400"/>
  <c r="R400"/>
  <c r="P400"/>
  <c r="BI382"/>
  <c r="BH382"/>
  <c r="BG382"/>
  <c r="BE382"/>
  <c r="T382"/>
  <c r="R382"/>
  <c r="P382"/>
  <c r="BI364"/>
  <c r="BH364"/>
  <c r="BG364"/>
  <c r="BE364"/>
  <c r="T364"/>
  <c r="R364"/>
  <c r="P364"/>
  <c r="BI350"/>
  <c r="BH350"/>
  <c r="BG350"/>
  <c r="BE350"/>
  <c r="T350"/>
  <c r="R350"/>
  <c r="P350"/>
  <c r="BI348"/>
  <c r="BH348"/>
  <c r="BG348"/>
  <c r="BE348"/>
  <c r="T348"/>
  <c r="R348"/>
  <c r="P348"/>
  <c r="BI335"/>
  <c r="BH335"/>
  <c r="BG335"/>
  <c r="BE335"/>
  <c r="T335"/>
  <c r="R335"/>
  <c r="P335"/>
  <c r="BI332"/>
  <c r="BH332"/>
  <c r="BG332"/>
  <c r="BE332"/>
  <c r="T332"/>
  <c r="R332"/>
  <c r="P332"/>
  <c r="BI330"/>
  <c r="BH330"/>
  <c r="BG330"/>
  <c r="BE330"/>
  <c r="T330"/>
  <c r="R330"/>
  <c r="P330"/>
  <c r="BI321"/>
  <c r="BH321"/>
  <c r="BG321"/>
  <c r="BE321"/>
  <c r="T321"/>
  <c r="R321"/>
  <c r="P321"/>
  <c r="BI319"/>
  <c r="BH319"/>
  <c r="BG319"/>
  <c r="BE319"/>
  <c r="T319"/>
  <c r="R319"/>
  <c r="P319"/>
  <c r="BI290"/>
  <c r="BH290"/>
  <c r="BG290"/>
  <c r="BE290"/>
  <c r="T290"/>
  <c r="R290"/>
  <c r="P290"/>
  <c r="BI288"/>
  <c r="BH288"/>
  <c r="BG288"/>
  <c r="BE288"/>
  <c r="T288"/>
  <c r="R288"/>
  <c r="P288"/>
  <c r="BI259"/>
  <c r="BH259"/>
  <c r="BG259"/>
  <c r="BE259"/>
  <c r="T259"/>
  <c r="R259"/>
  <c r="P259"/>
  <c r="BI250"/>
  <c r="BH250"/>
  <c r="BG250"/>
  <c r="BE250"/>
  <c r="T250"/>
  <c r="R250"/>
  <c r="P250"/>
  <c r="BI237"/>
  <c r="BH237"/>
  <c r="BG237"/>
  <c r="BE237"/>
  <c r="T237"/>
  <c r="R237"/>
  <c r="P237"/>
  <c r="BI235"/>
  <c r="BH235"/>
  <c r="BG235"/>
  <c r="BE235"/>
  <c r="T235"/>
  <c r="R235"/>
  <c r="P235"/>
  <c r="BI217"/>
  <c r="BH217"/>
  <c r="BG217"/>
  <c r="BE217"/>
  <c r="T217"/>
  <c r="R217"/>
  <c r="P217"/>
  <c r="BI204"/>
  <c r="BH204"/>
  <c r="BG204"/>
  <c r="BE204"/>
  <c r="T204"/>
  <c r="R204"/>
  <c r="P204"/>
  <c r="BI191"/>
  <c r="BH191"/>
  <c r="BG191"/>
  <c r="BE191"/>
  <c r="T191"/>
  <c r="R191"/>
  <c r="P191"/>
  <c r="BI173"/>
  <c r="BH173"/>
  <c r="BG173"/>
  <c r="BE173"/>
  <c r="T173"/>
  <c r="R173"/>
  <c r="P173"/>
  <c r="BI169"/>
  <c r="BH169"/>
  <c r="BG169"/>
  <c r="BE169"/>
  <c r="T169"/>
  <c r="R169"/>
  <c r="P169"/>
  <c r="BI167"/>
  <c r="BH167"/>
  <c r="BG167"/>
  <c r="BE167"/>
  <c r="T167"/>
  <c r="R167"/>
  <c r="P167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J146"/>
  <c r="F145"/>
  <c r="F143"/>
  <c r="E141"/>
  <c r="J92"/>
  <c r="F91"/>
  <c r="F89"/>
  <c r="E87"/>
  <c r="J21"/>
  <c r="E21"/>
  <c r="J145"/>
  <c r="J20"/>
  <c r="J18"/>
  <c r="E18"/>
  <c r="F146"/>
  <c r="J17"/>
  <c r="J12"/>
  <c r="J89"/>
  <c r="E7"/>
  <c r="E85"/>
  <c i="1" r="L90"/>
  <c r="AM90"/>
  <c r="AM89"/>
  <c r="L89"/>
  <c r="AM87"/>
  <c r="L87"/>
  <c r="L85"/>
  <c r="L84"/>
  <c i="2" r="J1808"/>
  <c r="J1761"/>
  <c r="J1692"/>
  <c r="BK1677"/>
  <c r="BK1671"/>
  <c r="J1652"/>
  <c r="BK1616"/>
  <c r="BK1615"/>
  <c r="BK1594"/>
  <c r="BK1534"/>
  <c r="BK1467"/>
  <c r="BK1453"/>
  <c r="J1439"/>
  <c r="BK1437"/>
  <c r="BK1436"/>
  <c r="J1403"/>
  <c r="J1387"/>
  <c r="BK1353"/>
  <c r="J1341"/>
  <c r="J1338"/>
  <c r="BK1308"/>
  <c r="J1255"/>
  <c r="J1253"/>
  <c r="BK1246"/>
  <c r="J1243"/>
  <c r="BK1241"/>
  <c r="J1187"/>
  <c r="J1184"/>
  <c r="J1165"/>
  <c r="BK1136"/>
  <c r="BK1126"/>
  <c r="J1103"/>
  <c r="BK1102"/>
  <c r="BK1100"/>
  <c r="BK1080"/>
  <c r="J1038"/>
  <c r="J1034"/>
  <c r="BK1001"/>
  <c r="J991"/>
  <c r="BK958"/>
  <c r="J952"/>
  <c r="J889"/>
  <c r="J825"/>
  <c r="J810"/>
  <c r="J802"/>
  <c r="BK794"/>
  <c r="J792"/>
  <c r="BK767"/>
  <c r="BK758"/>
  <c r="BK757"/>
  <c r="BK755"/>
  <c r="J753"/>
  <c r="BK744"/>
  <c r="J731"/>
  <c r="J709"/>
  <c r="BK697"/>
  <c r="J686"/>
  <c r="BK679"/>
  <c r="J676"/>
  <c r="BK650"/>
  <c r="BK637"/>
  <c r="J624"/>
  <c r="J614"/>
  <c r="J599"/>
  <c r="BK593"/>
  <c r="J587"/>
  <c r="BK570"/>
  <c r="BK565"/>
  <c r="J563"/>
  <c r="BK534"/>
  <c r="J522"/>
  <c r="J483"/>
  <c r="BK433"/>
  <c r="J426"/>
  <c r="J414"/>
  <c r="BK400"/>
  <c r="J382"/>
  <c r="BK321"/>
  <c r="BK319"/>
  <c r="J288"/>
  <c r="BK1911"/>
  <c r="BK1856"/>
  <c r="J1701"/>
  <c r="J1698"/>
  <c r="J1695"/>
  <c r="BK1686"/>
  <c r="J1684"/>
  <c r="J1671"/>
  <c r="BK1653"/>
  <c r="BK1652"/>
  <c r="J1644"/>
  <c r="J1630"/>
  <c r="BK1626"/>
  <c r="BK1622"/>
  <c r="BK1612"/>
  <c r="BK1570"/>
  <c r="BK1549"/>
  <c r="J1540"/>
  <c r="J1537"/>
  <c r="J1528"/>
  <c r="BK1497"/>
  <c r="BK1483"/>
  <c r="J1467"/>
  <c r="BK1439"/>
  <c r="BK1403"/>
  <c r="BK1368"/>
  <c r="BK1365"/>
  <c r="BK1359"/>
  <c r="BK1356"/>
  <c r="BK1338"/>
  <c r="BK1333"/>
  <c r="BK1327"/>
  <c r="J1317"/>
  <c r="BK1314"/>
  <c r="J1300"/>
  <c r="BK1298"/>
  <c r="BK1266"/>
  <c r="BK1253"/>
  <c r="J1249"/>
  <c r="J1240"/>
  <c r="BK1213"/>
  <c r="J1201"/>
  <c r="J1189"/>
  <c r="J1161"/>
  <c r="J1138"/>
  <c r="J1102"/>
  <c r="J1080"/>
  <c r="J1016"/>
  <c r="J987"/>
  <c r="BK961"/>
  <c r="J958"/>
  <c r="J912"/>
  <c r="BK833"/>
  <c r="J820"/>
  <c r="BK802"/>
  <c r="BK798"/>
  <c r="BK791"/>
  <c r="J784"/>
  <c r="BK759"/>
  <c r="J756"/>
  <c r="BK752"/>
  <c r="J751"/>
  <c r="BK734"/>
  <c r="BK731"/>
  <c r="BK705"/>
  <c r="BK699"/>
  <c r="J697"/>
  <c r="J695"/>
  <c r="J635"/>
  <c r="J620"/>
  <c r="BK611"/>
  <c r="J584"/>
  <c r="BK546"/>
  <c r="BK522"/>
  <c r="BK486"/>
  <c r="J455"/>
  <c r="BK454"/>
  <c r="BK436"/>
  <c r="J435"/>
  <c r="J430"/>
  <c r="BK426"/>
  <c r="BK348"/>
  <c r="J259"/>
  <c r="BK237"/>
  <c r="BK155"/>
  <c r="J1704"/>
  <c r="BK1701"/>
  <c r="J1689"/>
  <c r="J1683"/>
  <c r="BK1659"/>
  <c r="BK1644"/>
  <c r="J1602"/>
  <c r="J1591"/>
  <c r="BK1562"/>
  <c r="BK1554"/>
  <c r="J1548"/>
  <c r="J1477"/>
  <c r="J1459"/>
  <c r="BK1435"/>
  <c r="BK1373"/>
  <c r="J1371"/>
  <c r="J1368"/>
  <c r="J1362"/>
  <c r="J1326"/>
  <c r="J1323"/>
  <c r="J1320"/>
  <c r="BK1292"/>
  <c r="J1274"/>
  <c r="BK1240"/>
  <c r="BK1186"/>
  <c r="BK1166"/>
  <c r="BK1161"/>
  <c r="J1151"/>
  <c r="BK1133"/>
  <c r="BK1129"/>
  <c r="BK1118"/>
  <c r="BK1058"/>
  <c r="BK1016"/>
  <c r="J1012"/>
  <c r="J1011"/>
  <c r="J1001"/>
  <c r="BK991"/>
  <c r="BK987"/>
  <c r="BK972"/>
  <c r="J961"/>
  <c r="BK960"/>
  <c r="BK952"/>
  <c r="BK912"/>
  <c r="BK818"/>
  <c r="BK813"/>
  <c r="J791"/>
  <c r="BK790"/>
  <c r="J761"/>
  <c r="BK760"/>
  <c r="J759"/>
  <c r="J758"/>
  <c r="J744"/>
  <c r="J734"/>
  <c r="J712"/>
  <c r="J707"/>
  <c r="J705"/>
  <c r="J693"/>
  <c r="J689"/>
  <c r="BK688"/>
  <c r="BK683"/>
  <c r="J678"/>
  <c r="BK676"/>
  <c r="BK662"/>
  <c r="J659"/>
  <c r="BK656"/>
  <c r="J651"/>
  <c r="J648"/>
  <c r="J638"/>
  <c r="BK635"/>
  <c r="BK625"/>
  <c r="BK622"/>
  <c r="BK618"/>
  <c r="BK608"/>
  <c r="J602"/>
  <c r="BK596"/>
  <c r="BK587"/>
  <c r="BK584"/>
  <c r="BK568"/>
  <c r="BK563"/>
  <c r="BK496"/>
  <c r="J490"/>
  <c r="J486"/>
  <c r="BK459"/>
  <c r="BK453"/>
  <c r="BK364"/>
  <c r="J350"/>
  <c r="BK290"/>
  <c r="J250"/>
  <c r="BK235"/>
  <c r="J167"/>
  <c r="J161"/>
  <c r="BK1904"/>
  <c r="BK1683"/>
  <c r="J1677"/>
  <c r="J1665"/>
  <c r="J1653"/>
  <c r="J1622"/>
  <c r="BK1618"/>
  <c r="J1618"/>
  <c r="BK1602"/>
  <c r="J1596"/>
  <c r="J1580"/>
  <c r="J1572"/>
  <c r="J1571"/>
  <c r="BK1551"/>
  <c r="BK1548"/>
  <c r="BK1537"/>
  <c r="BK1508"/>
  <c r="J1471"/>
  <c r="BK1438"/>
  <c r="J1435"/>
  <c r="J1419"/>
  <c r="BK1395"/>
  <c r="J1365"/>
  <c r="J1314"/>
  <c r="J1282"/>
  <c r="J1266"/>
  <c r="J1252"/>
  <c r="J1241"/>
  <c r="J1228"/>
  <c r="BK1216"/>
  <c r="J1186"/>
  <c r="BK1168"/>
  <c r="J1133"/>
  <c r="J1132"/>
  <c r="J1129"/>
  <c r="BK1099"/>
  <c r="BK1066"/>
  <c r="BK1015"/>
  <c r="J984"/>
  <c r="J959"/>
  <c r="BK955"/>
  <c r="J814"/>
  <c r="BK811"/>
  <c r="J799"/>
  <c r="BK792"/>
  <c r="J789"/>
  <c r="J780"/>
  <c r="J767"/>
  <c r="J763"/>
  <c r="BK761"/>
  <c r="J742"/>
  <c r="J715"/>
  <c r="BK707"/>
  <c r="BK703"/>
  <c r="BK693"/>
  <c r="J688"/>
  <c r="BK687"/>
  <c r="J682"/>
  <c r="J680"/>
  <c r="BK678"/>
  <c r="BK665"/>
  <c r="J662"/>
  <c r="J654"/>
  <c r="BK648"/>
  <c r="J646"/>
  <c r="BK620"/>
  <c r="BK616"/>
  <c r="BK614"/>
  <c r="J608"/>
  <c r="BK576"/>
  <c r="J570"/>
  <c r="J546"/>
  <c r="J496"/>
  <c r="J476"/>
  <c r="BK469"/>
  <c r="BK462"/>
  <c r="BK452"/>
  <c r="BK449"/>
  <c r="J434"/>
  <c r="J427"/>
  <c r="BK406"/>
  <c r="J335"/>
  <c r="BK288"/>
  <c r="J191"/>
  <c r="J169"/>
  <c r="BK167"/>
  <c r="BK158"/>
  <c r="J152"/>
  <c r="J1856"/>
  <c r="BK1714"/>
  <c r="J1686"/>
  <c r="J1615"/>
  <c r="J1612"/>
  <c r="J1594"/>
  <c r="J1562"/>
  <c r="BK1540"/>
  <c r="J1534"/>
  <c r="J1516"/>
  <c r="J1508"/>
  <c r="J1497"/>
  <c r="BK1477"/>
  <c r="BK1419"/>
  <c r="J1395"/>
  <c r="J1373"/>
  <c r="BK1362"/>
  <c r="BK1323"/>
  <c r="BK1317"/>
  <c r="J1311"/>
  <c r="J1304"/>
  <c r="J1295"/>
  <c r="BK1282"/>
  <c r="BK1258"/>
  <c r="BK1249"/>
  <c r="BK1228"/>
  <c r="J1176"/>
  <c r="BK1149"/>
  <c r="J1135"/>
  <c r="BK1098"/>
  <c r="BK1038"/>
  <c r="BK1012"/>
  <c r="BK1011"/>
  <c r="J990"/>
  <c r="BK982"/>
  <c r="BK956"/>
  <c r="J833"/>
  <c r="BK825"/>
  <c r="BK806"/>
  <c r="BK799"/>
  <c r="BK784"/>
  <c r="J771"/>
  <c r="J757"/>
  <c r="BK750"/>
  <c r="J717"/>
  <c r="BK712"/>
  <c r="J687"/>
  <c r="BK680"/>
  <c r="J679"/>
  <c r="BK677"/>
  <c r="BK647"/>
  <c r="BK646"/>
  <c r="BK627"/>
  <c r="J625"/>
  <c r="J622"/>
  <c r="J618"/>
  <c r="J616"/>
  <c r="BK599"/>
  <c r="J576"/>
  <c r="J565"/>
  <c r="BK457"/>
  <c r="J449"/>
  <c r="BK435"/>
  <c r="J433"/>
  <c r="BK414"/>
  <c r="BK403"/>
  <c r="J400"/>
  <c r="J364"/>
  <c r="J348"/>
  <c r="BK332"/>
  <c r="BK330"/>
  <c r="J235"/>
  <c r="BK204"/>
  <c r="BK173"/>
  <c r="BK161"/>
  <c r="J158"/>
  <c r="J155"/>
  <c r="BK152"/>
  <c i="1" r="AS94"/>
  <c i="2" r="BK1808"/>
  <c r="BK1761"/>
  <c r="J1707"/>
  <c r="BK1704"/>
  <c r="J1638"/>
  <c r="BK1630"/>
  <c r="J1593"/>
  <c r="J1570"/>
  <c r="J1549"/>
  <c r="J1500"/>
  <c r="J1483"/>
  <c r="BK1471"/>
  <c r="BK1441"/>
  <c r="BK1387"/>
  <c r="J1347"/>
  <c r="J1330"/>
  <c r="J1327"/>
  <c r="BK1326"/>
  <c r="BK1311"/>
  <c r="BK1304"/>
  <c r="J1298"/>
  <c r="J1292"/>
  <c r="J1286"/>
  <c r="J1258"/>
  <c r="BK1255"/>
  <c r="J1246"/>
  <c r="BK1243"/>
  <c r="J1213"/>
  <c r="BK1184"/>
  <c r="J1166"/>
  <c r="BK1151"/>
  <c r="J1136"/>
  <c r="BK1135"/>
  <c r="J1126"/>
  <c r="BK1104"/>
  <c r="BK1101"/>
  <c r="J1099"/>
  <c r="J1066"/>
  <c r="BK1037"/>
  <c r="BK1034"/>
  <c r="J962"/>
  <c r="BK959"/>
  <c r="BK957"/>
  <c r="J949"/>
  <c r="BK821"/>
  <c r="BK797"/>
  <c r="BK787"/>
  <c r="BK780"/>
  <c r="BK756"/>
  <c r="BK753"/>
  <c r="J740"/>
  <c r="BK723"/>
  <c r="J677"/>
  <c r="J656"/>
  <c r="BK651"/>
  <c r="BK602"/>
  <c r="J596"/>
  <c r="J568"/>
  <c r="J562"/>
  <c r="J559"/>
  <c r="J510"/>
  <c r="BK498"/>
  <c r="BK495"/>
  <c r="J459"/>
  <c r="BK455"/>
  <c r="J454"/>
  <c r="J453"/>
  <c r="J452"/>
  <c r="J436"/>
  <c r="BK382"/>
  <c r="BK350"/>
  <c r="BK335"/>
  <c r="J330"/>
  <c r="J321"/>
  <c r="J319"/>
  <c r="BK250"/>
  <c r="J217"/>
  <c r="J204"/>
  <c r="BK191"/>
  <c r="J173"/>
  <c r="BK169"/>
  <c r="BK1695"/>
  <c r="BK1689"/>
  <c r="BK1684"/>
  <c r="BK1665"/>
  <c r="BK1638"/>
  <c r="J1616"/>
  <c r="BK1596"/>
  <c r="BK1572"/>
  <c r="J1551"/>
  <c r="BK1528"/>
  <c r="BK1500"/>
  <c r="J1453"/>
  <c r="J1437"/>
  <c r="BK1371"/>
  <c r="J1356"/>
  <c r="BK1347"/>
  <c r="BK1337"/>
  <c r="BK1336"/>
  <c r="J1333"/>
  <c r="BK1330"/>
  <c r="BK1320"/>
  <c r="BK1300"/>
  <c r="BK1295"/>
  <c r="BK1274"/>
  <c r="BK1165"/>
  <c r="J1163"/>
  <c r="BK1134"/>
  <c r="BK1132"/>
  <c r="J1118"/>
  <c r="BK1103"/>
  <c r="J1101"/>
  <c r="J1100"/>
  <c r="J1098"/>
  <c r="J1058"/>
  <c r="BK984"/>
  <c r="J982"/>
  <c r="J972"/>
  <c r="J960"/>
  <c r="BK949"/>
  <c r="J946"/>
  <c r="J821"/>
  <c r="J818"/>
  <c r="J811"/>
  <c r="BK810"/>
  <c r="J806"/>
  <c r="J798"/>
  <c r="J794"/>
  <c r="J787"/>
  <c r="J774"/>
  <c r="BK768"/>
  <c r="J760"/>
  <c r="J755"/>
  <c r="J750"/>
  <c r="BK742"/>
  <c r="BK740"/>
  <c r="BK717"/>
  <c r="BK715"/>
  <c r="J703"/>
  <c r="BK695"/>
  <c r="J691"/>
  <c r="BK689"/>
  <c r="BK686"/>
  <c r="BK682"/>
  <c r="BK668"/>
  <c r="J665"/>
  <c r="BK659"/>
  <c r="BK654"/>
  <c r="J650"/>
  <c r="J647"/>
  <c r="BK638"/>
  <c r="J637"/>
  <c r="J627"/>
  <c r="BK624"/>
  <c r="J611"/>
  <c r="J593"/>
  <c r="BK562"/>
  <c r="BK559"/>
  <c r="J534"/>
  <c r="BK510"/>
  <c r="J498"/>
  <c r="J495"/>
  <c r="BK490"/>
  <c r="BK483"/>
  <c r="BK476"/>
  <c r="J469"/>
  <c r="J462"/>
  <c r="J457"/>
  <c r="BK434"/>
  <c r="BK430"/>
  <c r="BK427"/>
  <c r="J406"/>
  <c r="J403"/>
  <c r="J332"/>
  <c r="J290"/>
  <c r="BK259"/>
  <c r="J237"/>
  <c r="BK217"/>
  <c r="BK2057"/>
  <c r="J2057"/>
  <c r="BK2055"/>
  <c r="J2055"/>
  <c r="BK2053"/>
  <c r="J2053"/>
  <c r="BK2035"/>
  <c r="J2035"/>
  <c r="BK1988"/>
  <c r="J1988"/>
  <c r="BK1941"/>
  <c r="J1941"/>
  <c r="BK1936"/>
  <c r="J1936"/>
  <c r="BK1935"/>
  <c r="J1935"/>
  <c r="BK1917"/>
  <c r="J1917"/>
  <c r="BK1916"/>
  <c r="J1916"/>
  <c r="J1911"/>
  <c r="J1904"/>
  <c r="J1714"/>
  <c r="BK1707"/>
  <c r="BK1698"/>
  <c r="BK1692"/>
  <c r="J1659"/>
  <c r="J1626"/>
  <c r="BK1593"/>
  <c r="BK1591"/>
  <c r="BK1580"/>
  <c r="BK1571"/>
  <c r="J1554"/>
  <c r="BK1516"/>
  <c r="BK1459"/>
  <c r="J1441"/>
  <c r="J1438"/>
  <c r="J1436"/>
  <c r="J1359"/>
  <c r="J1353"/>
  <c r="BK1341"/>
  <c r="J1337"/>
  <c r="J1336"/>
  <c r="J1308"/>
  <c r="BK1286"/>
  <c r="BK1252"/>
  <c r="J1216"/>
  <c r="BK1201"/>
  <c r="BK1189"/>
  <c r="BK1187"/>
  <c r="BK1176"/>
  <c r="J1168"/>
  <c r="BK1163"/>
  <c r="J1149"/>
  <c r="BK1138"/>
  <c r="J1134"/>
  <c r="J1104"/>
  <c r="J1037"/>
  <c r="J1015"/>
  <c r="BK990"/>
  <c r="BK962"/>
  <c r="J957"/>
  <c r="J956"/>
  <c r="J955"/>
  <c r="BK946"/>
  <c r="BK889"/>
  <c r="BK820"/>
  <c r="BK814"/>
  <c r="J813"/>
  <c r="J797"/>
  <c r="J790"/>
  <c r="BK789"/>
  <c r="BK774"/>
  <c r="BK771"/>
  <c r="J768"/>
  <c r="BK763"/>
  <c r="J752"/>
  <c r="BK751"/>
  <c r="J723"/>
  <c r="BK709"/>
  <c r="J699"/>
  <c r="BK691"/>
  <c r="J683"/>
  <c r="J668"/>
  <c l="1" r="P151"/>
  <c r="P363"/>
  <c r="T461"/>
  <c r="T564"/>
  <c r="T690"/>
  <c r="R1242"/>
  <c r="R172"/>
  <c r="R451"/>
  <c r="R461"/>
  <c r="P564"/>
  <c r="R626"/>
  <c r="BK681"/>
  <c r="J681"/>
  <c r="J108"/>
  <c r="R681"/>
  <c r="P1254"/>
  <c r="BK172"/>
  <c r="J172"/>
  <c r="J99"/>
  <c r="BK363"/>
  <c r="J363"/>
  <c r="J100"/>
  <c r="P451"/>
  <c r="P461"/>
  <c r="BK564"/>
  <c r="J564"/>
  <c r="J106"/>
  <c r="P626"/>
  <c r="BK690"/>
  <c r="J690"/>
  <c r="J109"/>
  <c r="BK754"/>
  <c r="J754"/>
  <c r="J110"/>
  <c r="T754"/>
  <c r="P766"/>
  <c r="R766"/>
  <c r="T766"/>
  <c r="BK788"/>
  <c r="J788"/>
  <c r="J113"/>
  <c r="P788"/>
  <c r="R788"/>
  <c r="T788"/>
  <c r="BK793"/>
  <c r="J793"/>
  <c r="J114"/>
  <c r="P793"/>
  <c r="R793"/>
  <c r="T793"/>
  <c r="R1440"/>
  <c r="T151"/>
  <c r="R363"/>
  <c r="BK461"/>
  <c r="T497"/>
  <c r="T626"/>
  <c r="P681"/>
  <c r="T681"/>
  <c r="P754"/>
  <c r="P812"/>
  <c r="BK1137"/>
  <c r="J1137"/>
  <c r="J116"/>
  <c r="R1550"/>
  <c r="T172"/>
  <c r="BK451"/>
  <c r="J451"/>
  <c r="J101"/>
  <c r="P497"/>
  <c r="BK626"/>
  <c r="J626"/>
  <c r="J107"/>
  <c r="R690"/>
  <c r="R754"/>
  <c r="BK766"/>
  <c r="J766"/>
  <c r="J112"/>
  <c r="T812"/>
  <c r="R1137"/>
  <c r="P1188"/>
  <c r="T1188"/>
  <c r="P1242"/>
  <c r="R1595"/>
  <c r="BK151"/>
  <c r="J151"/>
  <c r="J98"/>
  <c r="R151"/>
  <c r="R150"/>
  <c r="T363"/>
  <c r="BK497"/>
  <c r="J497"/>
  <c r="J105"/>
  <c r="R564"/>
  <c r="P690"/>
  <c r="R812"/>
  <c r="T1137"/>
  <c r="BK1254"/>
  <c r="J1254"/>
  <c r="J119"/>
  <c r="R1254"/>
  <c r="BK1440"/>
  <c r="J1440"/>
  <c r="J120"/>
  <c r="P1713"/>
  <c r="P172"/>
  <c r="T451"/>
  <c r="R497"/>
  <c r="BK812"/>
  <c r="J812"/>
  <c r="J115"/>
  <c r="P1137"/>
  <c r="BK1188"/>
  <c r="J1188"/>
  <c r="J117"/>
  <c r="R1188"/>
  <c r="BK1242"/>
  <c r="J1242"/>
  <c r="J118"/>
  <c r="T1242"/>
  <c r="T1254"/>
  <c r="P1440"/>
  <c r="T1440"/>
  <c r="BK1550"/>
  <c r="J1550"/>
  <c r="J121"/>
  <c r="P1550"/>
  <c r="T1550"/>
  <c r="BK1595"/>
  <c r="J1595"/>
  <c r="J122"/>
  <c r="P1595"/>
  <c r="T1595"/>
  <c r="BK1617"/>
  <c r="J1617"/>
  <c r="J123"/>
  <c r="P1617"/>
  <c r="R1617"/>
  <c r="T1617"/>
  <c r="BK1685"/>
  <c r="J1685"/>
  <c r="J124"/>
  <c r="P1685"/>
  <c r="R1685"/>
  <c r="T1685"/>
  <c r="BK1713"/>
  <c r="J1713"/>
  <c r="J125"/>
  <c r="R1713"/>
  <c r="T1713"/>
  <c r="BF688"/>
  <c r="BF689"/>
  <c r="BF705"/>
  <c r="BF712"/>
  <c r="BF740"/>
  <c r="BF744"/>
  <c r="BF760"/>
  <c r="BF767"/>
  <c r="BF791"/>
  <c r="BF794"/>
  <c r="BF799"/>
  <c r="BF959"/>
  <c r="BF961"/>
  <c r="BF991"/>
  <c r="BF1011"/>
  <c r="BF1058"/>
  <c r="BF1151"/>
  <c r="BF1184"/>
  <c r="BF1274"/>
  <c r="BF1317"/>
  <c r="BF1320"/>
  <c r="BF1500"/>
  <c r="BF1602"/>
  <c r="BF1616"/>
  <c r="BF1684"/>
  <c r="BF1856"/>
  <c r="BF1911"/>
  <c r="BF1916"/>
  <c r="BF1917"/>
  <c r="BF1935"/>
  <c r="BF1936"/>
  <c r="BF1941"/>
  <c r="BF1988"/>
  <c r="BF2035"/>
  <c r="BF2053"/>
  <c r="BF2055"/>
  <c r="BF2057"/>
  <c r="J91"/>
  <c r="BF155"/>
  <c r="BF158"/>
  <c r="BF167"/>
  <c r="BF191"/>
  <c r="BF364"/>
  <c r="BF414"/>
  <c r="BF453"/>
  <c r="BF568"/>
  <c r="BF602"/>
  <c r="BF635"/>
  <c r="BF679"/>
  <c r="BF680"/>
  <c r="BF683"/>
  <c r="BF707"/>
  <c r="BF709"/>
  <c r="BF731"/>
  <c r="BF763"/>
  <c r="BF784"/>
  <c r="BF990"/>
  <c r="BF1015"/>
  <c r="BF1037"/>
  <c r="BF1066"/>
  <c r="BF1149"/>
  <c r="BF1240"/>
  <c r="BF1323"/>
  <c r="BF1341"/>
  <c r="BF1395"/>
  <c r="BF1439"/>
  <c r="BF1467"/>
  <c r="BF1483"/>
  <c r="BF1534"/>
  <c r="BF1580"/>
  <c r="BF1612"/>
  <c r="BF1618"/>
  <c r="BF1622"/>
  <c r="BF1626"/>
  <c r="BF1671"/>
  <c r="BF1714"/>
  <c r="F92"/>
  <c r="J143"/>
  <c r="BF400"/>
  <c r="BF434"/>
  <c r="BF462"/>
  <c r="BF476"/>
  <c r="BF522"/>
  <c r="BF563"/>
  <c r="BF570"/>
  <c r="BF576"/>
  <c r="BF584"/>
  <c r="BF646"/>
  <c r="BF648"/>
  <c r="BF650"/>
  <c r="BF662"/>
  <c r="BF695"/>
  <c r="BF757"/>
  <c r="BF758"/>
  <c r="BF790"/>
  <c r="BF792"/>
  <c r="BF825"/>
  <c r="BF833"/>
  <c r="BF952"/>
  <c r="BF1016"/>
  <c r="BF1134"/>
  <c r="BF1161"/>
  <c r="BF1168"/>
  <c r="BF1176"/>
  <c r="BF1216"/>
  <c r="BF1228"/>
  <c r="BF1241"/>
  <c r="BF1243"/>
  <c r="BF1249"/>
  <c r="BF1252"/>
  <c r="BF1338"/>
  <c r="BF1356"/>
  <c r="BF1371"/>
  <c r="BF1403"/>
  <c r="BF1453"/>
  <c r="BF1477"/>
  <c r="BF1528"/>
  <c r="BF1548"/>
  <c r="BF1652"/>
  <c r="BF1683"/>
  <c r="BF1686"/>
  <c r="E139"/>
  <c r="BF237"/>
  <c r="BF250"/>
  <c r="BF259"/>
  <c r="BF319"/>
  <c r="BF459"/>
  <c r="BF469"/>
  <c r="BF483"/>
  <c r="BF496"/>
  <c r="BF498"/>
  <c r="BF534"/>
  <c r="BF546"/>
  <c r="BF559"/>
  <c r="BF562"/>
  <c r="BF587"/>
  <c r="BF638"/>
  <c r="BF656"/>
  <c r="BF659"/>
  <c r="BF665"/>
  <c r="BF676"/>
  <c r="BF678"/>
  <c r="BF734"/>
  <c r="BF753"/>
  <c r="BF810"/>
  <c r="BF811"/>
  <c r="BF818"/>
  <c r="BF949"/>
  <c r="BF958"/>
  <c r="BF1001"/>
  <c r="BF1080"/>
  <c r="BF1102"/>
  <c r="BF1126"/>
  <c r="BF1133"/>
  <c r="BF1165"/>
  <c r="BF1186"/>
  <c r="BF1187"/>
  <c r="BF1189"/>
  <c r="BF1213"/>
  <c r="BF1365"/>
  <c r="BF1436"/>
  <c r="BF1438"/>
  <c r="BF1459"/>
  <c r="BF1471"/>
  <c r="BF1570"/>
  <c r="BF1571"/>
  <c r="BF1659"/>
  <c r="BF1665"/>
  <c r="BF1904"/>
  <c r="BK458"/>
  <c r="J458"/>
  <c r="J102"/>
  <c r="BF204"/>
  <c r="BF217"/>
  <c r="BF330"/>
  <c r="BF430"/>
  <c r="BF486"/>
  <c r="BF565"/>
  <c r="BF593"/>
  <c r="BF599"/>
  <c r="BF618"/>
  <c r="BF624"/>
  <c r="BF625"/>
  <c r="BF668"/>
  <c r="BF677"/>
  <c r="BF717"/>
  <c r="BF752"/>
  <c r="BF756"/>
  <c r="BF759"/>
  <c r="BF771"/>
  <c r="BF797"/>
  <c r="BF806"/>
  <c r="BF889"/>
  <c r="BF912"/>
  <c r="BF956"/>
  <c r="BF960"/>
  <c r="BF987"/>
  <c r="BF1038"/>
  <c r="BF1100"/>
  <c r="BF1101"/>
  <c r="BF1118"/>
  <c r="BF1163"/>
  <c r="BF1201"/>
  <c r="BF1246"/>
  <c r="BF1255"/>
  <c r="BF1292"/>
  <c r="BF1304"/>
  <c r="BF1326"/>
  <c r="BF1337"/>
  <c r="BF1347"/>
  <c r="BF1353"/>
  <c r="BF1359"/>
  <c r="BF1441"/>
  <c r="BF1497"/>
  <c r="BF1593"/>
  <c r="BF1615"/>
  <c r="BF1630"/>
  <c r="BF1689"/>
  <c r="BF1698"/>
  <c r="BF1701"/>
  <c r="BF1707"/>
  <c r="BK762"/>
  <c r="J762"/>
  <c r="J111"/>
  <c r="BF335"/>
  <c r="BF382"/>
  <c r="BF406"/>
  <c r="BF426"/>
  <c r="BF427"/>
  <c r="BF433"/>
  <c r="BF454"/>
  <c r="BF455"/>
  <c r="BF611"/>
  <c r="BF614"/>
  <c r="BF616"/>
  <c r="BF627"/>
  <c r="BF682"/>
  <c r="BF686"/>
  <c r="BF697"/>
  <c r="BF750"/>
  <c r="BF755"/>
  <c r="BF768"/>
  <c r="BF798"/>
  <c r="BF802"/>
  <c r="BF957"/>
  <c r="BF1034"/>
  <c r="BF1098"/>
  <c r="BF1103"/>
  <c r="BF1104"/>
  <c r="BF1135"/>
  <c r="BF1136"/>
  <c r="BF1138"/>
  <c r="BF1253"/>
  <c r="BF1258"/>
  <c r="BF1298"/>
  <c r="BF1300"/>
  <c r="BF1311"/>
  <c r="BF1330"/>
  <c r="BF1368"/>
  <c r="BF1537"/>
  <c r="BF1638"/>
  <c r="BF1761"/>
  <c r="BF1808"/>
  <c r="BF288"/>
  <c r="BF290"/>
  <c r="BF321"/>
  <c r="BF332"/>
  <c r="BF403"/>
  <c r="BF449"/>
  <c r="BF452"/>
  <c r="BF495"/>
  <c r="BF596"/>
  <c r="BF608"/>
  <c r="BF622"/>
  <c r="BF637"/>
  <c r="BF647"/>
  <c r="BF723"/>
  <c r="BF742"/>
  <c r="BF761"/>
  <c r="BF774"/>
  <c r="BF787"/>
  <c r="BF789"/>
  <c r="BF813"/>
  <c r="BF821"/>
  <c r="BF955"/>
  <c r="BF972"/>
  <c r="BF982"/>
  <c r="BF1012"/>
  <c r="BF1099"/>
  <c r="BF1129"/>
  <c r="BF1166"/>
  <c r="BF1282"/>
  <c r="BF1295"/>
  <c r="BF1308"/>
  <c r="BF1362"/>
  <c r="BF1373"/>
  <c r="BF1387"/>
  <c r="BF1435"/>
  <c r="BF1437"/>
  <c r="BF1508"/>
  <c r="BF1516"/>
  <c r="BF1554"/>
  <c r="BF1594"/>
  <c r="BF1677"/>
  <c r="BF1692"/>
  <c r="BF1704"/>
  <c r="BF152"/>
  <c r="BF161"/>
  <c r="BF169"/>
  <c r="BF173"/>
  <c r="BF235"/>
  <c r="BF348"/>
  <c r="BF350"/>
  <c r="BF435"/>
  <c r="BF436"/>
  <c r="BF457"/>
  <c r="BF490"/>
  <c r="BF510"/>
  <c r="BF620"/>
  <c r="BF651"/>
  <c r="BF654"/>
  <c r="BF687"/>
  <c r="BF691"/>
  <c r="BF693"/>
  <c r="BF699"/>
  <c r="BF703"/>
  <c r="BF715"/>
  <c r="BF751"/>
  <c r="BF780"/>
  <c r="BF814"/>
  <c r="BF820"/>
  <c r="BF946"/>
  <c r="BF962"/>
  <c r="BF984"/>
  <c r="BF1132"/>
  <c r="BF1266"/>
  <c r="BF1286"/>
  <c r="BF1314"/>
  <c r="BF1327"/>
  <c r="BF1333"/>
  <c r="BF1336"/>
  <c r="BF1419"/>
  <c r="BF1540"/>
  <c r="BF1549"/>
  <c r="BF1551"/>
  <c r="BF1562"/>
  <c r="BF1572"/>
  <c r="BF1591"/>
  <c r="BF1596"/>
  <c r="BF1644"/>
  <c r="BF1653"/>
  <c r="BF1695"/>
  <c r="BK2052"/>
  <c r="J2052"/>
  <c r="J127"/>
  <c r="BK2054"/>
  <c r="J2054"/>
  <c r="J128"/>
  <c r="BK2056"/>
  <c r="J2056"/>
  <c r="J129"/>
  <c r="F37"/>
  <c i="1" r="BD95"/>
  <c r="BD94"/>
  <c r="W33"/>
  <c i="2" r="F33"/>
  <c i="1" r="AZ95"/>
  <c r="AZ94"/>
  <c r="W29"/>
  <c i="2" r="F35"/>
  <c i="1" r="BB95"/>
  <c r="BB94"/>
  <c r="AX94"/>
  <c i="2" r="J33"/>
  <c i="1" r="AV95"/>
  <c i="2" r="F36"/>
  <c i="1" r="BC95"/>
  <c r="BC94"/>
  <c r="W32"/>
  <c i="2" l="1" r="T150"/>
  <c r="BK460"/>
  <c r="J460"/>
  <c r="J103"/>
  <c r="R460"/>
  <c r="R149"/>
  <c r="T460"/>
  <c r="P460"/>
  <c r="P150"/>
  <c r="BK150"/>
  <c r="J150"/>
  <c r="J97"/>
  <c r="J461"/>
  <c r="J104"/>
  <c r="BK2051"/>
  <c r="J2051"/>
  <c r="J126"/>
  <c i="1" r="AV94"/>
  <c r="AK29"/>
  <c r="AY94"/>
  <c i="2" r="J34"/>
  <c i="1" r="AW95"/>
  <c r="AT95"/>
  <c r="W31"/>
  <c i="2" r="F34"/>
  <c i="1" r="BA95"/>
  <c r="BA94"/>
  <c r="AW94"/>
  <c r="AK30"/>
  <c i="2" l="1" r="P149"/>
  <c i="1" r="AU95"/>
  <c i="2" r="T149"/>
  <c r="BK149"/>
  <c r="J149"/>
  <c i="1" r="AU94"/>
  <c r="AT94"/>
  <c r="W30"/>
  <c i="2" r="J30"/>
  <c i="1" r="AG95"/>
  <c r="AG94"/>
  <c r="AK26"/>
  <c r="AK35"/>
  <c l="1" r="AN94"/>
  <c i="2" r="J96"/>
  <c i="1"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<sst xmlns="http://schemas.openxmlformats.org/spreadsheetml/2006/main">
  <si>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</si>
  <si>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</si>
  <si>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</si>
  <si>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</si>
  <si>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</si>
  <si>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{1bc6fdcb-33a4-44fd-8bad-40fd715838be}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</si>
  <si>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</si>
  <si>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</si>
  <si>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</si>
  <si>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</si>
  <si>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</si>
  <si>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</si>
  <si>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</si>
  <si>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</si>
  <si>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</si>
  <si>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</si>
  <si>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</si>
  <si>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Eliášova</t>
  </si>
  <si>
    <t>KSO:</t>
  </si>
  <si>
    <t>CC-CZ:</t>
  </si>
  <si>
    <t>Místo:</t>
  </si>
  <si>
    <t xml:space="preserve"> </t>
  </si>
  <si>
    <t>Datum:</t>
  </si>
  <si>
    <t>30. 4. 2021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</si>
  <si>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</si>
  <si>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</si>
  <si>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</si>
  <si>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</si>
  <si>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</si>
  <si>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</si>
  <si>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</si>
  <si>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</si>
  <si>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</si>
  <si>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</si>
  <si>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</si>
  <si>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</si>
  <si>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</si>
  <si>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</si>
  <si>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</si>
  <si>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</si>
  <si>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</si>
  <si>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</si>
  <si>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</si>
  <si>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</si>
  <si>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</si>
  <si>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</si>
  <si>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</si>
  <si>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</si>
  <si>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</si>
  <si>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</si>
  <si>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</si>
  <si>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</si>
  <si>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</si>
  <si>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</si>
  <si>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</si>
  <si>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</si>
  <si>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</si>
  <si>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</si>
  <si>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</si>
  <si>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</si>
  <si>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</si>
  <si>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</si>
  <si>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</si>
  <si>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</si>
  <si>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</si>
  <si>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</si>
  <si>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</si>
  <si>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</si>
  <si>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</si>
  <si>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</si>
  <si>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</si>
  <si>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</si>
  <si>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</si>
  <si>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</si>
  <si>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</si>
  <si>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</si>
  <si>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</si>
  <si>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</si>
  <si>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</si>
  <si>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 xml:space="preserve">Eliášova 46,byt č.14 -po  p. Pilíkové </t>
  </si>
  <si>
    <t>STA</t>
  </si>
  <si>
    <t>1</t>
  </si>
  <si>
    <t>{3bca8d91-8564-4d0f-8844-eb9a81c26cc3}</t>
  </si>
  <si>
    <t>KRYCÍ LIST SOUPISU PRACÍ</t>
  </si>
  <si>
    <t>Objekt:</t>
  </si>
  <si>
    <t xml:space="preserve">01.1 - Eliášova 46,byt č.14 -po  p. Pilíkové </t>
  </si>
  <si>
    <t>00063703</t>
  </si>
  <si>
    <t>Městská část Praha 6</t>
  </si>
  <si>
    <t>Ing.Ladislav Konečný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</si>
  <si>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</si>
  <si>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</si>
  <si>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</si>
  <si>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</si>
  <si>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</si>
  <si>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</si>
  <si>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</si>
  <si>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</si>
  <si>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</si>
  <si>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</si>
  <si>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</si>
  <si>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</si>
  <si>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</si>
  <si>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</si>
  <si>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</si>
  <si>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</si>
  <si>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</si>
  <si>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</si>
  <si>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</si>
  <si>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</si>
  <si>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</si>
  <si>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</si>
  <si>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</si>
  <si>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</si>
  <si>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</si>
  <si>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</si>
  <si>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</si>
  <si>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</si>
  <si>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</si>
  <si>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</si>
  <si>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</si>
  <si>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</si>
  <si>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</si>
  <si>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</si>
  <si>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</si>
  <si>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</si>
  <si>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</si>
  <si>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</si>
  <si>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</si>
  <si>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</si>
  <si>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</si>
  <si>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</si>
  <si>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</si>
  <si>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</si>
  <si>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</si>
  <si>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</si>
  <si>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</si>
  <si>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</si>
  <si>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</si>
  <si>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</si>
  <si>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</si>
  <si>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</si>
  <si>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</si>
  <si>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</si>
  <si>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</si>
  <si>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</si>
  <si>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</si>
  <si>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</si>
  <si>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 12</t>
  </si>
  <si>
    <t>t</t>
  </si>
  <si>
    <t>4</t>
  </si>
  <si>
    <t>2</t>
  </si>
  <si>
    <t>-1875728821</t>
  </si>
  <si>
    <t>VV</t>
  </si>
  <si>
    <t>nad měněnými zárubněmi koupelna,wc,ložnice, obývací pokoj, kuchyně, sklad</t>
  </si>
  <si>
    <t>4,03*1,1*2*6/1000</t>
  </si>
  <si>
    <t>M</t>
  </si>
  <si>
    <t>13010420</t>
  </si>
  <si>
    <t>úhelník ocelový rovnostranný jakost 11 375 50x50x5mm</t>
  </si>
  <si>
    <t>8</t>
  </si>
  <si>
    <t>1053802515</t>
  </si>
  <si>
    <t xml:space="preserve">nad měněnými zárubněmi </t>
  </si>
  <si>
    <t>4,03*1,1*2*6/1000*1,1</t>
  </si>
  <si>
    <t>340237212</t>
  </si>
  <si>
    <t>Zazdívka otvorů v příčkách nebo stěnách plochy do 0,25 m2 cihlami plnými tl přes 100 mm</t>
  </si>
  <si>
    <t>kus</t>
  </si>
  <si>
    <t>-2137152227</t>
  </si>
  <si>
    <t>ZTI</t>
  </si>
  <si>
    <t>340238212</t>
  </si>
  <si>
    <t>Zazdívka otvorů v příčkách nebo stěnách plochy do 1 m2 cihlami plnými tl přes 100 mm</t>
  </si>
  <si>
    <t>m2</t>
  </si>
  <si>
    <t>-1832294995</t>
  </si>
  <si>
    <t>6</t>
  </si>
  <si>
    <t>Zazdění otvoru do světlíku - kuchyň</t>
  </si>
  <si>
    <t>Součet</t>
  </si>
  <si>
    <t>5</t>
  </si>
  <si>
    <t>346244354</t>
  </si>
  <si>
    <t>Obezdívka koupelnových van ploch rovných tl 100 mm z pórobetonových přesných tvárnic</t>
  </si>
  <si>
    <t>-1332150229</t>
  </si>
  <si>
    <t>(1,5+0,7)*0,6</t>
  </si>
  <si>
    <t>349231811</t>
  </si>
  <si>
    <t>Přizdívka ostění s ozubem z cihel tl do 150 mm</t>
  </si>
  <si>
    <t>358103468</t>
  </si>
  <si>
    <t>Dozdění pro nové zárubně</t>
  </si>
  <si>
    <t>5*0,25*6</t>
  </si>
  <si>
    <t>Úpravy povrchů, podlahy a osazování výplní</t>
  </si>
  <si>
    <t>7</t>
  </si>
  <si>
    <t>611131121</t>
  </si>
  <si>
    <t>Penetrační disperzní nátěr vnitřních stropů nanášený ručně</t>
  </si>
  <si>
    <t>-2071093612</t>
  </si>
  <si>
    <t>Obývací pokoj</t>
  </si>
  <si>
    <t>5,091*3,509</t>
  </si>
  <si>
    <t>Ložnice</t>
  </si>
  <si>
    <t>(0,929+1,596+0,736)*5,729</t>
  </si>
  <si>
    <t>Kuchyň</t>
  </si>
  <si>
    <t>(0,802+0,831+0,775+0,307)*5,091</t>
  </si>
  <si>
    <t>Spíž</t>
  </si>
  <si>
    <t>1,575*2,519</t>
  </si>
  <si>
    <t>Sklad</t>
  </si>
  <si>
    <t>1,722*1,575</t>
  </si>
  <si>
    <t>Chodba vstup</t>
  </si>
  <si>
    <t>4,924*1,771+0,526*2*0,9</t>
  </si>
  <si>
    <t>Koupelna</t>
  </si>
  <si>
    <t>1,382*(0,201+1,876+0,707+0,477)</t>
  </si>
  <si>
    <t>WC</t>
  </si>
  <si>
    <t>0,898*1,771</t>
  </si>
  <si>
    <t>611142001</t>
  </si>
  <si>
    <t>Potažení vnitřních stropů sklovláknitým pletivem vtlačeným do tenkovrstvé hmoty</t>
  </si>
  <si>
    <t>1314654469</t>
  </si>
  <si>
    <t>Rákosové omítky</t>
  </si>
  <si>
    <t>9</t>
  </si>
  <si>
    <t>611142026</t>
  </si>
  <si>
    <t>Potažení vnitřních stropů rákosovou rohoží ve dvou vrstvách</t>
  </si>
  <si>
    <t>1633249229</t>
  </si>
  <si>
    <t>50% rákosových omítek stropů</t>
  </si>
  <si>
    <t>5,091*3,509*0,5</t>
  </si>
  <si>
    <t>(0,929+1,596+0,736)*5,729*0,5</t>
  </si>
  <si>
    <t>(0,802+0,831+0,775+0,307)*5,091*0,5</t>
  </si>
  <si>
    <t>1,575*2,519*0,5</t>
  </si>
  <si>
    <t>4,924*1,771*0,5</t>
  </si>
  <si>
    <t>10</t>
  </si>
  <si>
    <t>611311131</t>
  </si>
  <si>
    <t>Potažení vnitřních rovných stropů vápenným štukem tloušťky do 3 mm</t>
  </si>
  <si>
    <t>2108149393</t>
  </si>
  <si>
    <t>11</t>
  </si>
  <si>
    <t>611315111</t>
  </si>
  <si>
    <t>Vápenná hladká omítka rýh ve stropech šířky do 150 mm</t>
  </si>
  <si>
    <t>-785924870</t>
  </si>
  <si>
    <t>45*0,15</t>
  </si>
  <si>
    <t>12</t>
  </si>
  <si>
    <t>611325413</t>
  </si>
  <si>
    <t>Oprava vnitřní vápenocementové hladké omítky stropů v rozsahu plochy do 50%</t>
  </si>
  <si>
    <t>-34765843</t>
  </si>
  <si>
    <t>13</t>
  </si>
  <si>
    <t>612131101</t>
  </si>
  <si>
    <t>Cementový postřik vnitřních stěn nanášený celoplošně ručně</t>
  </si>
  <si>
    <t>-1938417220</t>
  </si>
  <si>
    <t>POD OBKLADY</t>
  </si>
  <si>
    <t>Kuchyň- příprava pro obklad</t>
  </si>
  <si>
    <t>(2*1,5+2,4*0,6)</t>
  </si>
  <si>
    <t>(1,382*2+(0,21*2+1,876*2+0,707*2+0,477*2)+0,58*2-0,7)*2-0,35*1,15</t>
  </si>
  <si>
    <t>(0,898+1,771)*2*2-0,7*2-0,4*1,15</t>
  </si>
  <si>
    <t>14</t>
  </si>
  <si>
    <t>612131121</t>
  </si>
  <si>
    <t>Penetrační disperzní nátěr vnitřních stěn nanášený ručně</t>
  </si>
  <si>
    <t>-1450995683</t>
  </si>
  <si>
    <t>STĚNY</t>
  </si>
  <si>
    <t>(5,091*2+3,509*2)*3,002-0,9*2,17*2-1,589*1,887+0,25*(1,589+1,887*2)</t>
  </si>
  <si>
    <t>(5,729*2+0,929*2+1,596*2+0,736*2)*2,988+0,25*(1,59+1,883*2)-1,596*1,883-0,9*2,17</t>
  </si>
  <si>
    <t>-0,7*2</t>
  </si>
  <si>
    <t>(5,091*2+0,802*2+0,831*2+0,775*2+0,307*2)*2,965+0,25*0,775+0,25*1,878+0,25*2,666</t>
  </si>
  <si>
    <t>-0,831*2,333-0,775*1,878-0,7*2-0,9*2,158</t>
  </si>
  <si>
    <t>(2,519+1,675*2)*3,229-0,8*1,874+0,25*(0,8+1,874*2)</t>
  </si>
  <si>
    <t>(1,575*2+1,722*2)*3,229-0,7*2</t>
  </si>
  <si>
    <t>(4,924*2+1,771*2)*3,004-1,2*2,184-0,7*2,004-0,9*2,158*2+0,526*(0,9*2+2,17*4)</t>
  </si>
  <si>
    <t>(1,382*2+0,201*2+1,876*2+0,707*2+0,477*2)*3,264-0,707*2,081-0,35*1,15</t>
  </si>
  <si>
    <t>0,58*(0,707+2,081*2)</t>
  </si>
  <si>
    <t>(0,898*2+1,771*2)*3,254-0,7*2-0,4*1,15</t>
  </si>
  <si>
    <t>ODPOČET OBKLADU</t>
  </si>
  <si>
    <t>-(2*1,5+2,4*0,6)</t>
  </si>
  <si>
    <t>-((1,382*2+(0,21*2+1,876*2+0,707*2+0,477*2)+0,58*2-0,7)*2-0,35*1,15)</t>
  </si>
  <si>
    <t>-((0,898+1,771)*2*2-0,7*2-0,4*1,15)</t>
  </si>
  <si>
    <t>612142001</t>
  </si>
  <si>
    <t>Potažení vnitřních stěn sklovláknitým pletivem vtlačeným do tenkovrstvé hmoty</t>
  </si>
  <si>
    <t>-1572339650</t>
  </si>
  <si>
    <t>226,356*0,5</t>
  </si>
  <si>
    <t>16</t>
  </si>
  <si>
    <t>612311131</t>
  </si>
  <si>
    <t>Potažení vnitřních stěn vápenným štukem tloušťky do 3 mm</t>
  </si>
  <si>
    <t>1900847000</t>
  </si>
  <si>
    <t>17</t>
  </si>
  <si>
    <t>612315111</t>
  </si>
  <si>
    <t>Vápenná hladká omítka rýh ve stěnách šířky do 150 mm</t>
  </si>
  <si>
    <t>-1707055332</t>
  </si>
  <si>
    <t>200*0,15</t>
  </si>
  <si>
    <t>18</t>
  </si>
  <si>
    <t>612321121</t>
  </si>
  <si>
    <t>Vápenocementová omítka hladká jednovrstvá vnitřních stěn nanášená ručně</t>
  </si>
  <si>
    <t>1107240153</t>
  </si>
  <si>
    <t>19</t>
  </si>
  <si>
    <t>612325413</t>
  </si>
  <si>
    <t>Oprava vnitřní vápenocementové hladké omítky stěn v rozsahu plochy do 50%</t>
  </si>
  <si>
    <t>-334010245</t>
  </si>
  <si>
    <t>226,356</t>
  </si>
  <si>
    <t>20</t>
  </si>
  <si>
    <t>619325131</t>
  </si>
  <si>
    <t>Vytažení vápenocementových fabionů, hran nebo koutů</t>
  </si>
  <si>
    <t>m</t>
  </si>
  <si>
    <t>1234426578</t>
  </si>
  <si>
    <t>Nové provedení poškozených fabionů při otloukání omítek</t>
  </si>
  <si>
    <t>632481213</t>
  </si>
  <si>
    <t>Separační vrstva z PE fólie</t>
  </si>
  <si>
    <t>1259150502</t>
  </si>
  <si>
    <t>Mezi vrstvami OSB v podlaze</t>
  </si>
  <si>
    <t>Původní spíž</t>
  </si>
  <si>
    <t>22</t>
  </si>
  <si>
    <t>61155351</t>
  </si>
  <si>
    <t>podložka izolační z pěnového PE 3mm</t>
  </si>
  <si>
    <t>1164892531</t>
  </si>
  <si>
    <t>64,002*1,1</t>
  </si>
  <si>
    <t>23</t>
  </si>
  <si>
    <t>635211221</t>
  </si>
  <si>
    <t>Násyp tl do 20 mm pod plovoucí nebo tepelně izolační vrstvy podlah z keramzitu</t>
  </si>
  <si>
    <t>-1185066983</t>
  </si>
  <si>
    <t>Vyrovnání pod OSB</t>
  </si>
  <si>
    <t>Ostatní konstrukce a práce, bourání</t>
  </si>
  <si>
    <t>24</t>
  </si>
  <si>
    <t>949101111</t>
  </si>
  <si>
    <t>Lešení pomocné pro objekty pozemních staveb s lešeňovou podlahou v do 1,9 m zatížení do 150 kg/m2</t>
  </si>
  <si>
    <t>-376515863</t>
  </si>
  <si>
    <t>25</t>
  </si>
  <si>
    <t>952901111</t>
  </si>
  <si>
    <t>Vyčištění budov bytové a občanské výstavby při výšce podlaží do 4 m</t>
  </si>
  <si>
    <t>601466159</t>
  </si>
  <si>
    <t>26</t>
  </si>
  <si>
    <t>952902021</t>
  </si>
  <si>
    <t>Čištění budov zametení hladkých podlah</t>
  </si>
  <si>
    <t>-465416474</t>
  </si>
  <si>
    <t>Pravidelný úklid společných prostor</t>
  </si>
  <si>
    <t>100*60</t>
  </si>
  <si>
    <t>27</t>
  </si>
  <si>
    <t>962031133</t>
  </si>
  <si>
    <t>Bourání příček z cihel pálených na MVC tl do 150 mm</t>
  </si>
  <si>
    <t>-1137383251</t>
  </si>
  <si>
    <t>2,519*3,229-0,7*1,972</t>
  </si>
  <si>
    <t>28</t>
  </si>
  <si>
    <t>965046111</t>
  </si>
  <si>
    <t>Broušení stávajících betonových podlah úběr do 3 mm</t>
  </si>
  <si>
    <t>-1471110046</t>
  </si>
  <si>
    <t>29</t>
  </si>
  <si>
    <t>965082923</t>
  </si>
  <si>
    <t>Odstranění násypů pod podlahami tl do 100 mm pl přes 2 m2</t>
  </si>
  <si>
    <t>m3</t>
  </si>
  <si>
    <t>1356350802</t>
  </si>
  <si>
    <t>(0,802+0,831+0,775+0,307)*5,091*0,15</t>
  </si>
  <si>
    <t>1,575*2,519*0,15</t>
  </si>
  <si>
    <t>5,091*3,509*0,15</t>
  </si>
  <si>
    <t>(0,929+1,596+0,736)*5,729*0,15</t>
  </si>
  <si>
    <t>4,924*1,771*0,15+0,526*2*0,9*0,15</t>
  </si>
  <si>
    <t>30</t>
  </si>
  <si>
    <t>971033431</t>
  </si>
  <si>
    <t>Vybourání otvorů ve zdivu cihelném pl do 0,25 m2 na MVC nebo MV tl do 150 mm</t>
  </si>
  <si>
    <t>-1189574470</t>
  </si>
  <si>
    <t>31</t>
  </si>
  <si>
    <t>971033531</t>
  </si>
  <si>
    <t>Vybourání otvorů ve zdivu cihelném pl do 1 m2 na MVC nebo MV tl do 150 mm</t>
  </si>
  <si>
    <t>1176956852</t>
  </si>
  <si>
    <t>výměna zárubní - překlady</t>
  </si>
  <si>
    <t>32</t>
  </si>
  <si>
    <t>973032616</t>
  </si>
  <si>
    <t>Vysekání kapes ve zdivu z dutých cihel nebo tvárnic do 10x100x50 mm</t>
  </si>
  <si>
    <t>410361468</t>
  </si>
  <si>
    <t>krabice elektro</t>
  </si>
  <si>
    <t>37+35+6</t>
  </si>
  <si>
    <t>33</t>
  </si>
  <si>
    <t>974032143</t>
  </si>
  <si>
    <t>Vysekání rýh ve stěnách nebo příčkách z dutých cihel nebo tvárnic hl do 70 mm š do 100 mm</t>
  </si>
  <si>
    <t>-699193488</t>
  </si>
  <si>
    <t>34</t>
  </si>
  <si>
    <t>974082112</t>
  </si>
  <si>
    <t>Vysekání rýh pro ploché vodiče v omítce MV nebo MVC stěn š do 30 mm</t>
  </si>
  <si>
    <t>-717924986</t>
  </si>
  <si>
    <t>35</t>
  </si>
  <si>
    <t>974082173</t>
  </si>
  <si>
    <t>Vysekání rýh pro vodiče v omítce MV nebo MVC stropů š do 50 mm</t>
  </si>
  <si>
    <t>1074581113</t>
  </si>
  <si>
    <t>36</t>
  </si>
  <si>
    <t>978012161</t>
  </si>
  <si>
    <t>Otlučení (osekání) vnitřní vápenné nebo vápenocementové omítky stropů rákosových v rozsahu do 50 %</t>
  </si>
  <si>
    <t>296729672</t>
  </si>
  <si>
    <t>37</t>
  </si>
  <si>
    <t>978013161</t>
  </si>
  <si>
    <t>Otlučení (osekání) vnitřní vápenné nebo vápenocementové omítky stěn v rozsahu do 50 %</t>
  </si>
  <si>
    <t>30489205</t>
  </si>
  <si>
    <t>997</t>
  </si>
  <si>
    <t>Přesun sutě</t>
  </si>
  <si>
    <t>38</t>
  </si>
  <si>
    <t>997013215</t>
  </si>
  <si>
    <t>Vnitrostaveništní doprava suti a vybouraných hmot pro budovy v do 18 m ručně</t>
  </si>
  <si>
    <t>-1060306664</t>
  </si>
  <si>
    <t>39</t>
  </si>
  <si>
    <t>997013219</t>
  </si>
  <si>
    <t>Příplatek k vnitrostaveništní dopravě suti a vybouraných hmot za zvětšenou dopravu suti ZKD 10 m</t>
  </si>
  <si>
    <t>-16474755</t>
  </si>
  <si>
    <t>40</t>
  </si>
  <si>
    <t>997013501</t>
  </si>
  <si>
    <t>Odvoz suti a vybouraných hmot na skládku nebo meziskládku do 1 km se složením</t>
  </si>
  <si>
    <t>-324479165</t>
  </si>
  <si>
    <t>41</t>
  </si>
  <si>
    <t>997013509</t>
  </si>
  <si>
    <t>Příplatek k odvozu suti a vybouraných hmot na skládku ZKD 1 km přes 1 km</t>
  </si>
  <si>
    <t>-1670100559</t>
  </si>
  <si>
    <t>30,791*19 'Přepočtené koeficientem množství</t>
  </si>
  <si>
    <t>42</t>
  </si>
  <si>
    <t>997013813</t>
  </si>
  <si>
    <t>Poplatek za uložení na skládce (skládkovné) stavebního odpadu z plastických hmot kód odpadu 170 203</t>
  </si>
  <si>
    <t>-737802049</t>
  </si>
  <si>
    <t>998</t>
  </si>
  <si>
    <t>Přesun hmot</t>
  </si>
  <si>
    <t>43</t>
  </si>
  <si>
    <t>998018003</t>
  </si>
  <si>
    <t>Přesun hmot ruční pro budovy v do 24 m</t>
  </si>
  <si>
    <t>431563138</t>
  </si>
  <si>
    <t>PSV</t>
  </si>
  <si>
    <t>Práce a dodávky PSV</t>
  </si>
  <si>
    <t>711</t>
  </si>
  <si>
    <t>Izolace proti vodě, vlhkosti a plynům</t>
  </si>
  <si>
    <t>44</t>
  </si>
  <si>
    <t>711199095</t>
  </si>
  <si>
    <t>Příplatek k izolacím proti zemní vlhkosti za plochu do 10 m2 natěradly za studena nebo za horka</t>
  </si>
  <si>
    <t>1826581268</t>
  </si>
  <si>
    <t>koupelna podlaha</t>
  </si>
  <si>
    <t>1,382*(0,21+1,876+0,707+0,477)+0,707*0,58</t>
  </si>
  <si>
    <t>koupelna svislá za vanou + soklík</t>
  </si>
  <si>
    <t>(1,382*2+0,21*2+1,876*2+0,707*2+0,477*2+0,58*2)*0,1</t>
  </si>
  <si>
    <t>(1,8+1)*2</t>
  </si>
  <si>
    <t>45</t>
  </si>
  <si>
    <t>711199101</t>
  </si>
  <si>
    <t>Provedení těsnícího pásu do spoje dilatační nebo styčné spáry podlaha - stěna</t>
  </si>
  <si>
    <t>1978625133</t>
  </si>
  <si>
    <t>koupelna</t>
  </si>
  <si>
    <t>1,382*2+(0,21+1,876+0,707+0,477)*2+0,707+0,58*2</t>
  </si>
  <si>
    <t>odpočet množství v ceně izolace</t>
  </si>
  <si>
    <t>-2,75</t>
  </si>
  <si>
    <t>46</t>
  </si>
  <si>
    <t>28355022</t>
  </si>
  <si>
    <t>páska pružná těsnící hydroizolační š do 125mm</t>
  </si>
  <si>
    <t>-2096678481</t>
  </si>
  <si>
    <t>(1,382*2+(0,21+1,876+0,707+0,477)*2+0,707+0,58*2)*1,1</t>
  </si>
  <si>
    <t>2*1,1</t>
  </si>
  <si>
    <t>47</t>
  </si>
  <si>
    <t>711199102</t>
  </si>
  <si>
    <t>Provedení těsnícího koutu pro vnější nebo vnitřní roh spáry podlaha - stěna</t>
  </si>
  <si>
    <t>863679289</t>
  </si>
  <si>
    <t>48</t>
  </si>
  <si>
    <t>711493111</t>
  </si>
  <si>
    <t>Izolace proti podpovrchové a tlakové vodě vodorovná těsnicí hmotou dvousložkovou na bázi cementu</t>
  </si>
  <si>
    <t>-916070277</t>
  </si>
  <si>
    <t>49</t>
  </si>
  <si>
    <t>711493121</t>
  </si>
  <si>
    <t>Izolace proti podpovrchové a tlakové vodě svislá těsnicí hmotou dvousložkovou na bázi cementu</t>
  </si>
  <si>
    <t>280758510</t>
  </si>
  <si>
    <t>50</t>
  </si>
  <si>
    <t>998711103</t>
  </si>
  <si>
    <t>Přesun hmot tonážní pro izolace proti vodě, vlhkosti a plynům v objektech výšky do 60 m</t>
  </si>
  <si>
    <t>1787916001</t>
  </si>
  <si>
    <t>51</t>
  </si>
  <si>
    <t>998711181</t>
  </si>
  <si>
    <t>Příplatek k přesunu hmot tonážní 711 prováděný bez použití mechanizace</t>
  </si>
  <si>
    <t>630362091</t>
  </si>
  <si>
    <t>713</t>
  </si>
  <si>
    <t>Izolace tepelné</t>
  </si>
  <si>
    <t>52</t>
  </si>
  <si>
    <t>713121121</t>
  </si>
  <si>
    <t>Montáž izolace tepelné podlah volně kladenými rohožemi, pásy, dílci, deskami 2 vrstvy</t>
  </si>
  <si>
    <t>1641672141</t>
  </si>
  <si>
    <t>53</t>
  </si>
  <si>
    <t>63151482</t>
  </si>
  <si>
    <t>deska tepelně izolační minerální plovoucích podlah λ=0,038-0,039 tl 40mm</t>
  </si>
  <si>
    <t>-1561964587</t>
  </si>
  <si>
    <t>(0,802+0,831+0,775+0,307)*5,091*1,1*2</t>
  </si>
  <si>
    <t>1,575*2,519*1,1*2</t>
  </si>
  <si>
    <t>5,091*3,509*1,1*2</t>
  </si>
  <si>
    <t>(0,929+1,596+0,736)*5,729*1,1*2</t>
  </si>
  <si>
    <t>4,924*1,771*1,1+0,526*2*0,9*1,1*2</t>
  </si>
  <si>
    <t>54</t>
  </si>
  <si>
    <t>713121211</t>
  </si>
  <si>
    <t>Montáž izolace tepelné podlah volně kladenými okrajovými pásky</t>
  </si>
  <si>
    <t>-1531754142</t>
  </si>
  <si>
    <t>(0,802+0,831+0,775+0,307)*2+5,091*2</t>
  </si>
  <si>
    <t>1,575*2+2,519*2</t>
  </si>
  <si>
    <t>5,091*2+3,509*2</t>
  </si>
  <si>
    <t>(0,929+1,596+0,736)*2+5,729*2</t>
  </si>
  <si>
    <t>4,924*2+1,771*2+0,526*2*2+0,9*2</t>
  </si>
  <si>
    <t>55</t>
  </si>
  <si>
    <t>63140274</t>
  </si>
  <si>
    <t>pásek okrajový izolační minerální plovoucích podlah š 120 mm tl 12 mm</t>
  </si>
  <si>
    <t>-368565713</t>
  </si>
  <si>
    <t>(0,802+0,831+0,775+0,307)*2*1,1+5,091*2*1,1</t>
  </si>
  <si>
    <t>1,575*2*1,1+2,519*2*1,1</t>
  </si>
  <si>
    <t>5,091*2*1,1+3,509*2*1,1</t>
  </si>
  <si>
    <t>(0,929+1,596+0,736)*2*1,1+5,729*2*1,1</t>
  </si>
  <si>
    <t>4,924*2*1,1+1,771*2*1,1+0,526*2*2*1,1+0,9*2*1,1</t>
  </si>
  <si>
    <t>56</t>
  </si>
  <si>
    <t>713191132</t>
  </si>
  <si>
    <t>Montáž izolace tepelné podlah, stropů vrchem nebo střech překrytí separační fólií z PE</t>
  </si>
  <si>
    <t>1495507285</t>
  </si>
  <si>
    <t>Pod vyrovnávacím násypem v podlaze</t>
  </si>
  <si>
    <t>57</t>
  </si>
  <si>
    <t>28323063</t>
  </si>
  <si>
    <t>fólie LDPE (650 kg/m3) proti zemní vlhkosti nad úrovní terénu tl 0,6mm</t>
  </si>
  <si>
    <t>-1451529435</t>
  </si>
  <si>
    <t>70,402*1,1 'Přepočtené koeficientem množství</t>
  </si>
  <si>
    <t>58</t>
  </si>
  <si>
    <t>998713103</t>
  </si>
  <si>
    <t>Přesun hmot tonážní pro izolace tepelné v objektech v do 24 m</t>
  </si>
  <si>
    <t>369088893</t>
  </si>
  <si>
    <t>59</t>
  </si>
  <si>
    <t>998713181</t>
  </si>
  <si>
    <t>Příplatek k přesunu hmot tonážní 713 prováděný bez použití mechanizace</t>
  </si>
  <si>
    <t>1506105577</t>
  </si>
  <si>
    <t>721</t>
  </si>
  <si>
    <t>Zdravotechnika - vnitřní kanalizace</t>
  </si>
  <si>
    <t>60</t>
  </si>
  <si>
    <t>721140802</t>
  </si>
  <si>
    <t>Demontáž potrubí litinové do DN 100</t>
  </si>
  <si>
    <t>-1857858996</t>
  </si>
  <si>
    <t>61</t>
  </si>
  <si>
    <t>721140915</t>
  </si>
  <si>
    <t>Potrubí litinové propojení potrubí DN 100</t>
  </si>
  <si>
    <t>237079160</t>
  </si>
  <si>
    <t>62</t>
  </si>
  <si>
    <t>721170972</t>
  </si>
  <si>
    <t>Potrubí z PVC krácení trub DN 50</t>
  </si>
  <si>
    <t>-1768045181</t>
  </si>
  <si>
    <t>Koupelna -umyvadlo</t>
  </si>
  <si>
    <t>Kuchyň dřez</t>
  </si>
  <si>
    <t>63</t>
  </si>
  <si>
    <t>721171803</t>
  </si>
  <si>
    <t>Demontáž potrubí z PVC do D 75</t>
  </si>
  <si>
    <t>-562515536</t>
  </si>
  <si>
    <t>Koupelna vana</t>
  </si>
  <si>
    <t>2,5</t>
  </si>
  <si>
    <t>64</t>
  </si>
  <si>
    <t>721173722</t>
  </si>
  <si>
    <t>Potrubí kanalizační z PE připojovací DN 40</t>
  </si>
  <si>
    <t>389281992</t>
  </si>
  <si>
    <t>Koupelna umyvadlo</t>
  </si>
  <si>
    <t>65</t>
  </si>
  <si>
    <t>721173723</t>
  </si>
  <si>
    <t>Potrubí kanalizační z PE připojovací DN 50</t>
  </si>
  <si>
    <t>1063076591</t>
  </si>
  <si>
    <t>Kuchyň dřez + myčka</t>
  </si>
  <si>
    <t>Koupelna pračka</t>
  </si>
  <si>
    <t>66</t>
  </si>
  <si>
    <t>721173724</t>
  </si>
  <si>
    <t>Potrubí kanalizační z PE připojovací DN 70</t>
  </si>
  <si>
    <t>-1859546777</t>
  </si>
  <si>
    <t>67</t>
  </si>
  <si>
    <t>721173726</t>
  </si>
  <si>
    <t>Potrubí kanalizační z PE připojovací DN 100</t>
  </si>
  <si>
    <t>1592327336</t>
  </si>
  <si>
    <t>1,5</t>
  </si>
  <si>
    <t>68</t>
  </si>
  <si>
    <t>721194104</t>
  </si>
  <si>
    <t>Vyvedení a upevnění odpadních výpustek DN 40</t>
  </si>
  <si>
    <t>-1456786835</t>
  </si>
  <si>
    <t>Koupelna umyvalo</t>
  </si>
  <si>
    <t>69</t>
  </si>
  <si>
    <t>721194105</t>
  </si>
  <si>
    <t>Vyvedení a upevnění odpadních výpustek DN 50</t>
  </si>
  <si>
    <t>-1899354301</t>
  </si>
  <si>
    <t>1+1</t>
  </si>
  <si>
    <t>70</t>
  </si>
  <si>
    <t>721194107</t>
  </si>
  <si>
    <t>Vyvedení a upevnění odpadních výpustek DN 70</t>
  </si>
  <si>
    <t>-1162936650</t>
  </si>
  <si>
    <t>71</t>
  </si>
  <si>
    <t>721194109</t>
  </si>
  <si>
    <t>Vyvedení a upevnění odpadních výpustek DN 100</t>
  </si>
  <si>
    <t>-96431356</t>
  </si>
  <si>
    <t>72</t>
  </si>
  <si>
    <t>721210817</t>
  </si>
  <si>
    <t>Demontáž vpustí vanových DN 70</t>
  </si>
  <si>
    <t>-1046595138</t>
  </si>
  <si>
    <t>73</t>
  </si>
  <si>
    <t>721220801</t>
  </si>
  <si>
    <t>Demontáž uzávěrek zápachových DN 70</t>
  </si>
  <si>
    <t>-1958917737</t>
  </si>
  <si>
    <t>74</t>
  </si>
  <si>
    <t>721226511</t>
  </si>
  <si>
    <t>Zápachová uzávěrka podomítková pro pračku a myčku DN 40</t>
  </si>
  <si>
    <t>1214281314</t>
  </si>
  <si>
    <t>75</t>
  </si>
  <si>
    <t>721290111</t>
  </si>
  <si>
    <t>Zkouška těsnosti potrubí kanalizace vodou do DN 125</t>
  </si>
  <si>
    <t>-1727996712</t>
  </si>
  <si>
    <t>76</t>
  </si>
  <si>
    <t>721300912</t>
  </si>
  <si>
    <t>Pročištění odpadů svislých v jednom podlaží do DN 200</t>
  </si>
  <si>
    <t>69357259</t>
  </si>
  <si>
    <t>77</t>
  </si>
  <si>
    <t>998721103</t>
  </si>
  <si>
    <t>Přesun hmot tonážní pro vnitřní kanalizace v objektech v do 24 m</t>
  </si>
  <si>
    <t>-2125691697</t>
  </si>
  <si>
    <t>78</t>
  </si>
  <si>
    <t>998721181</t>
  </si>
  <si>
    <t>Příplatek k přesunu hmot tonážní 721 prováděný bez použití mechanizace</t>
  </si>
  <si>
    <t>548963292</t>
  </si>
  <si>
    <t>722</t>
  </si>
  <si>
    <t>Zdravotechnika - vnitřní vodovod</t>
  </si>
  <si>
    <t>79</t>
  </si>
  <si>
    <t>722130801</t>
  </si>
  <si>
    <t>Demontáž potrubí ocelové pozinkované závitové do DN 25</t>
  </si>
  <si>
    <t>-637407153</t>
  </si>
  <si>
    <t>80</t>
  </si>
  <si>
    <t>722130913</t>
  </si>
  <si>
    <t>Potrubí pozinkované závitové přeřezání ocelové trubky do DN 25</t>
  </si>
  <si>
    <t>-1382313141</t>
  </si>
  <si>
    <t>81</t>
  </si>
  <si>
    <t>722131933</t>
  </si>
  <si>
    <t>Potrubí pozinkované závitové propojení potrubí DN 25</t>
  </si>
  <si>
    <t>1326662464</t>
  </si>
  <si>
    <t>82</t>
  </si>
  <si>
    <t>722174002</t>
  </si>
  <si>
    <t>Potrubí vodovodní plastové PPR svar polyfuze PN 16 D 20 x 2,8 mm</t>
  </si>
  <si>
    <t>-1805852391</t>
  </si>
  <si>
    <t>83</t>
  </si>
  <si>
    <t>722179191</t>
  </si>
  <si>
    <t>Příplatek k rozvodu vody z plastů za malý rozsah prací na zakázce do 20 m</t>
  </si>
  <si>
    <t>soubor</t>
  </si>
  <si>
    <t>342906806</t>
  </si>
  <si>
    <t>84</t>
  </si>
  <si>
    <t>722179192</t>
  </si>
  <si>
    <t>Příplatek k rozvodu vody z plastů za potrubí do D 32 mm do 15 svarů</t>
  </si>
  <si>
    <t>-1126928118</t>
  </si>
  <si>
    <t>85</t>
  </si>
  <si>
    <t>722181221</t>
  </si>
  <si>
    <t>Ochrana vodovodního potrubí přilepenými termoizolačními trubicemi z PE tl do 9 mm DN do 22 mm</t>
  </si>
  <si>
    <t>-649034203</t>
  </si>
  <si>
    <t>86</t>
  </si>
  <si>
    <t>722181812</t>
  </si>
  <si>
    <t>Demontáž plstěných pásů z trub do D 50</t>
  </si>
  <si>
    <t>1779658256</t>
  </si>
  <si>
    <t>87</t>
  </si>
  <si>
    <t>722190401</t>
  </si>
  <si>
    <t>Vyvedení a upevnění výpustku do DN 25</t>
  </si>
  <si>
    <t>832516702</t>
  </si>
  <si>
    <t>dřez + myčka + pračka +wc + umyvadlo + vana + kotel</t>
  </si>
  <si>
    <t>2+1+1+1+2+2+1</t>
  </si>
  <si>
    <t>88</t>
  </si>
  <si>
    <t>722190901</t>
  </si>
  <si>
    <t>Uzavření nebo otevření vodovodního potrubí při opravách</t>
  </si>
  <si>
    <t>-1545874476</t>
  </si>
  <si>
    <t>89</t>
  </si>
  <si>
    <t>722220152</t>
  </si>
  <si>
    <t>Nástěnka závitová plastová PPR PN 20 DN 20 x G 1/2</t>
  </si>
  <si>
    <t>1150161624</t>
  </si>
  <si>
    <t>dřez + myčka + wc+pračka + kotel</t>
  </si>
  <si>
    <t>2+1+1+1+1</t>
  </si>
  <si>
    <t>90</t>
  </si>
  <si>
    <t>722220161</t>
  </si>
  <si>
    <t>Nástěnný komplet plastový PPR PN 20 DN 20 x G 1/2</t>
  </si>
  <si>
    <t>-536763232</t>
  </si>
  <si>
    <t>Baterie vana a umyvadlo</t>
  </si>
  <si>
    <t>91</t>
  </si>
  <si>
    <t>722220851</t>
  </si>
  <si>
    <t>Demontáž armatur závitových s jedním závitem G do 3/4</t>
  </si>
  <si>
    <t>1222375159</t>
  </si>
  <si>
    <t xml:space="preserve">wc </t>
  </si>
  <si>
    <t>92</t>
  </si>
  <si>
    <t>722220861</t>
  </si>
  <si>
    <t>Demontáž armatur závitových se dvěma závity G do 3/4</t>
  </si>
  <si>
    <t>143569513</t>
  </si>
  <si>
    <t>baterie vana,umyvadlo a dřez</t>
  </si>
  <si>
    <t>1+1+1</t>
  </si>
  <si>
    <t>93</t>
  </si>
  <si>
    <t>722261921</t>
  </si>
  <si>
    <t>Výměna závitových vodoměrů G 1/2</t>
  </si>
  <si>
    <t>1750330368</t>
  </si>
  <si>
    <t>sklad</t>
  </si>
  <si>
    <t>wc</t>
  </si>
  <si>
    <t>94</t>
  </si>
  <si>
    <t>38821458</t>
  </si>
  <si>
    <t>vodoměr domovní na studenou užitkovou vodu L165 G3/4 Q 1,5-BE PB</t>
  </si>
  <si>
    <t>-811128115</t>
  </si>
  <si>
    <t>95</t>
  </si>
  <si>
    <t>722290226</t>
  </si>
  <si>
    <t>Zkouška těsnosti vodovodního potrubí závitového do DN 50</t>
  </si>
  <si>
    <t>-1248709160</t>
  </si>
  <si>
    <t>96</t>
  </si>
  <si>
    <t>722290234</t>
  </si>
  <si>
    <t>Proplach a dezinfekce vodovodního potrubí do DN 80</t>
  </si>
  <si>
    <t>1678354033</t>
  </si>
  <si>
    <t>97</t>
  </si>
  <si>
    <t>998722103</t>
  </si>
  <si>
    <t>Přesun hmot tonážní pro vnitřní vodovod v objektech v do 24 m</t>
  </si>
  <si>
    <t>-700055798</t>
  </si>
  <si>
    <t>98</t>
  </si>
  <si>
    <t>998722181</t>
  </si>
  <si>
    <t>Příplatek k přesunu hmot tonážní 722 prováděný bez použití mechanizace</t>
  </si>
  <si>
    <t>-976865316</t>
  </si>
  <si>
    <t>723</t>
  </si>
  <si>
    <t>Zdravotechnika - vnitřní plynovod</t>
  </si>
  <si>
    <t>99</t>
  </si>
  <si>
    <t>723190901</t>
  </si>
  <si>
    <t>Uzavření,otevření plynovodního potrubí při opravě</t>
  </si>
  <si>
    <t>-1813004685</t>
  </si>
  <si>
    <t>100</t>
  </si>
  <si>
    <t>722160801</t>
  </si>
  <si>
    <t>Demontáž potrubí vodovodního měděného D do 35/1,5</t>
  </si>
  <si>
    <t>-809887436</t>
  </si>
  <si>
    <t>přívod plynu ke sporáku</t>
  </si>
  <si>
    <t>101</t>
  </si>
  <si>
    <t>723190907</t>
  </si>
  <si>
    <t>Odvzdušnění nebo napuštění plynovodního potrubí</t>
  </si>
  <si>
    <t>-1482920560</t>
  </si>
  <si>
    <t>102</t>
  </si>
  <si>
    <t>723190909</t>
  </si>
  <si>
    <t>Zkouška těsnosti potrubí plynovodního</t>
  </si>
  <si>
    <t>2121906050</t>
  </si>
  <si>
    <t>103</t>
  </si>
  <si>
    <t>723190914</t>
  </si>
  <si>
    <t>Navaření odbočky na potrubí plynovodní DN 25</t>
  </si>
  <si>
    <t>-1903969610</t>
  </si>
  <si>
    <t>104</t>
  </si>
  <si>
    <t>998723203</t>
  </si>
  <si>
    <t>Přesun hmot procentní pro vnitřní plynovod v objektech v do 24 m</t>
  </si>
  <si>
    <t>%</t>
  </si>
  <si>
    <t>375596383</t>
  </si>
  <si>
    <t>725</t>
  </si>
  <si>
    <t>Zdravotechnika - zařizovací předměty</t>
  </si>
  <si>
    <t>105</t>
  </si>
  <si>
    <t>725110811</t>
  </si>
  <si>
    <t>Demontáž klozetů splachovací s nádrží</t>
  </si>
  <si>
    <t>2084608031</t>
  </si>
  <si>
    <t>106</t>
  </si>
  <si>
    <t>725112171</t>
  </si>
  <si>
    <t>Kombi klozet s hlubokým splachováním odpad vodorovný</t>
  </si>
  <si>
    <t>-1295955268</t>
  </si>
  <si>
    <t>107</t>
  </si>
  <si>
    <t>725210821</t>
  </si>
  <si>
    <t>Demontáž umyvadel bez výtokových armatur</t>
  </si>
  <si>
    <t>-1932702987</t>
  </si>
  <si>
    <t>108</t>
  </si>
  <si>
    <t>725211603</t>
  </si>
  <si>
    <t>Umyvadlo keramické připevněné na stěnu šrouby bílé bez krytu na sifon 600 mm</t>
  </si>
  <si>
    <t>-542644712</t>
  </si>
  <si>
    <t>109</t>
  </si>
  <si>
    <t>55190006</t>
  </si>
  <si>
    <t>hadice flexibilní sanitární 3/8"</t>
  </si>
  <si>
    <t>1361889884</t>
  </si>
  <si>
    <t>110</t>
  </si>
  <si>
    <t>725220842</t>
  </si>
  <si>
    <t>Demontáž van ocelových volně stojících</t>
  </si>
  <si>
    <t>-1401386491</t>
  </si>
  <si>
    <t>111</t>
  </si>
  <si>
    <t>725222116</t>
  </si>
  <si>
    <t>Vana bez armatur výtokových akrylátová se zápachovou uzávěrkou 1700x700 mm</t>
  </si>
  <si>
    <t>2075611048</t>
  </si>
  <si>
    <t>112</t>
  </si>
  <si>
    <t>725310821</t>
  </si>
  <si>
    <t>Demontáž dřez jednoduchý na ocelové konzole bez výtokových armatur</t>
  </si>
  <si>
    <t>808801128</t>
  </si>
  <si>
    <t>113</t>
  </si>
  <si>
    <t>725530811</t>
  </si>
  <si>
    <t>Demontáž ohřívač elektrický přepadový do 12 litrů</t>
  </si>
  <si>
    <t>40235247</t>
  </si>
  <si>
    <t>114</t>
  </si>
  <si>
    <t>725531102</t>
  </si>
  <si>
    <t>Elektrický ohřívač zásobníkový přepadový beztlakový 10 l / 2 kW</t>
  </si>
  <si>
    <t>-332782676</t>
  </si>
  <si>
    <t>115</t>
  </si>
  <si>
    <t>725610810</t>
  </si>
  <si>
    <t>Demontáž sporáků plynových</t>
  </si>
  <si>
    <t>-1573120642</t>
  </si>
  <si>
    <t>116</t>
  </si>
  <si>
    <t>725810811</t>
  </si>
  <si>
    <t>Demontáž ventilů výtokových nástěnných</t>
  </si>
  <si>
    <t>-960902236</t>
  </si>
  <si>
    <t>ohřívač vody pro kuchyň</t>
  </si>
  <si>
    <t>117</t>
  </si>
  <si>
    <t>725813111</t>
  </si>
  <si>
    <t>Ventil rohový bez připojovací trubičky nebo flexi hadičky G 1/2</t>
  </si>
  <si>
    <t>-671912248</t>
  </si>
  <si>
    <t>Kuchyň - dřez+ ohřívač vody</t>
  </si>
  <si>
    <t>2+2</t>
  </si>
  <si>
    <t>koupelna - umyvadlo</t>
  </si>
  <si>
    <t>118</t>
  </si>
  <si>
    <t>725813112</t>
  </si>
  <si>
    <t>Ventil rohový pračkový G 3/4</t>
  </si>
  <si>
    <t>1570575495</t>
  </si>
  <si>
    <t>pračka + myčka</t>
  </si>
  <si>
    <t>119</t>
  </si>
  <si>
    <t>725820801</t>
  </si>
  <si>
    <t>Demontáž baterie nástěnné do G 3 / 4</t>
  </si>
  <si>
    <t>1933529331</t>
  </si>
  <si>
    <t>Kuchyň- dřez</t>
  </si>
  <si>
    <t>Koupelna umyvadlo + vana</t>
  </si>
  <si>
    <t>120</t>
  </si>
  <si>
    <t>725822612</t>
  </si>
  <si>
    <t>Baterie umyvadlová stojánková páková s výpustí</t>
  </si>
  <si>
    <t>1937346045</t>
  </si>
  <si>
    <t>121</t>
  </si>
  <si>
    <t>725831315</t>
  </si>
  <si>
    <t>Baterie vanová nástěnná páková s automatickým přepínačem a sprchou</t>
  </si>
  <si>
    <t>-1679841368</t>
  </si>
  <si>
    <t>122</t>
  </si>
  <si>
    <t>725860812</t>
  </si>
  <si>
    <t>Demontáž uzávěrů zápachu dvojitých</t>
  </si>
  <si>
    <t>-2072981024</t>
  </si>
  <si>
    <t>dřez kuchyň</t>
  </si>
  <si>
    <t>umyvadlo koupelna</t>
  </si>
  <si>
    <t>123</t>
  </si>
  <si>
    <t>725869214</t>
  </si>
  <si>
    <t>Montáž zápachových uzávěrek džezových dvoudílných DN 50</t>
  </si>
  <si>
    <t>-821847116</t>
  </si>
  <si>
    <t>124</t>
  </si>
  <si>
    <t>55166003</t>
  </si>
  <si>
    <t>souprava přepadová k vaně odpad DN 40/50 se zápachovou uzávěrkou 6/4"</t>
  </si>
  <si>
    <t>sada</t>
  </si>
  <si>
    <t>1744653756</t>
  </si>
  <si>
    <t>125</t>
  </si>
  <si>
    <t>998725103</t>
  </si>
  <si>
    <t>Přesun hmot tonážní pro zařizovací předměty v objektech v do 24 m</t>
  </si>
  <si>
    <t>1479374375</t>
  </si>
  <si>
    <t>126</t>
  </si>
  <si>
    <t>998725181</t>
  </si>
  <si>
    <t>Příplatek k přesunu hmot tonážní 725 prováděný bez použití mechanizace</t>
  </si>
  <si>
    <t>-308141401</t>
  </si>
  <si>
    <t>731</t>
  </si>
  <si>
    <t>Ústřední vytápění - kotelny</t>
  </si>
  <si>
    <t>127</t>
  </si>
  <si>
    <t>731200823</t>
  </si>
  <si>
    <t>Demontáž kotle ocelového na plynná nebo kapalná paliva výkon do 25 kW</t>
  </si>
  <si>
    <t>-438387050</t>
  </si>
  <si>
    <t>128</t>
  </si>
  <si>
    <t>731244301.BRL</t>
  </si>
  <si>
    <t>Kotel ocelový závěsný na plyn kondenzační Geminox THRs 2-17M-75H o výkonu 2,3-16,9 kW s průtokovým ohřevem</t>
  </si>
  <si>
    <t>-1449281883</t>
  </si>
  <si>
    <t>129</t>
  </si>
  <si>
    <t>731810312</t>
  </si>
  <si>
    <t>Nucený odtah spalin soustředným potrubím pro kondenzační kotel vodorovný 80/125 mm přes vnější stěnu</t>
  </si>
  <si>
    <t>1331571664</t>
  </si>
  <si>
    <t>130</t>
  </si>
  <si>
    <t>731810342</t>
  </si>
  <si>
    <t>Prodloužení soustředného potrubí pro kondenzační kotel průměru 80/125 mm</t>
  </si>
  <si>
    <t>594326341</t>
  </si>
  <si>
    <t>131</t>
  </si>
  <si>
    <t>RHU.13382301001</t>
  </si>
  <si>
    <t>prostorový termostat UT</t>
  </si>
  <si>
    <t>-880215673</t>
  </si>
  <si>
    <t>132</t>
  </si>
  <si>
    <t>998731102</t>
  </si>
  <si>
    <t>Přesun hmot tonážní pro kotelny v objektech v do 12 m</t>
  </si>
  <si>
    <t>24766762</t>
  </si>
  <si>
    <t>133</t>
  </si>
  <si>
    <t>998731181</t>
  </si>
  <si>
    <t>Příplatek k přesunu hmot tonážní 731 prováděný bez použití mechanizace</t>
  </si>
  <si>
    <t>940537023</t>
  </si>
  <si>
    <t>732</t>
  </si>
  <si>
    <t>Ústřední vytápění - strojovny</t>
  </si>
  <si>
    <t>134</t>
  </si>
  <si>
    <t>732291811</t>
  </si>
  <si>
    <t>Demontáž tělesa topného elektrického 220/380 V výkon do 3500 W</t>
  </si>
  <si>
    <t>1765891935</t>
  </si>
  <si>
    <t>infrazářič koupelna</t>
  </si>
  <si>
    <t>733</t>
  </si>
  <si>
    <t>Ústřední vytápění - rozvodné potrubí</t>
  </si>
  <si>
    <t>135</t>
  </si>
  <si>
    <t>733140811</t>
  </si>
  <si>
    <t>Odřezání nádoby odvzdušňovací</t>
  </si>
  <si>
    <t>-672502602</t>
  </si>
  <si>
    <t>136</t>
  </si>
  <si>
    <t>733190801</t>
  </si>
  <si>
    <t>Odřezání objímky dvojité do DN 50</t>
  </si>
  <si>
    <t>-330492280</t>
  </si>
  <si>
    <t>ložnice</t>
  </si>
  <si>
    <t>137</t>
  </si>
  <si>
    <t>733223202</t>
  </si>
  <si>
    <t>Potrubí měděné tvrdé spojované tvrdým pájením D 15x1</t>
  </si>
  <si>
    <t>622206678</t>
  </si>
  <si>
    <t>přívod k novému radiátoru v bývalé spíži</t>
  </si>
  <si>
    <t>138</t>
  </si>
  <si>
    <t>733223204</t>
  </si>
  <si>
    <t>Potrubí měděné tvrdé spojované tvrdým pájením D 22x1</t>
  </si>
  <si>
    <t>1230191001</t>
  </si>
  <si>
    <t>7*2</t>
  </si>
  <si>
    <t>4*2+3*2</t>
  </si>
  <si>
    <t>139</t>
  </si>
  <si>
    <t>733224204</t>
  </si>
  <si>
    <t>Příplatek k potrubí měděnému za potrubí vedené v kotelnách nebo strojovnách D 22x1</t>
  </si>
  <si>
    <t>-1680897055</t>
  </si>
  <si>
    <t>140</t>
  </si>
  <si>
    <t>733290801</t>
  </si>
  <si>
    <t>Demontáž potrubí měděného do D 35x1,5 mm</t>
  </si>
  <si>
    <t>1250777892</t>
  </si>
  <si>
    <t>(3*2+5,729+2,5)*2</t>
  </si>
  <si>
    <t>141</t>
  </si>
  <si>
    <t>733890803</t>
  </si>
  <si>
    <t>Přemístění potrubí demontovaného vodorovně do 100 m v objektech výšky přes 6 do 24 m</t>
  </si>
  <si>
    <t>-569122343</t>
  </si>
  <si>
    <t>734</t>
  </si>
  <si>
    <t>Ústřední vytápění - armatury</t>
  </si>
  <si>
    <t>142</t>
  </si>
  <si>
    <t>734222812</t>
  </si>
  <si>
    <t>Ventil závitový termostatický přímý G 1/2 PN 16 do 110°C s ruční hlavou chromovaný</t>
  </si>
  <si>
    <t>-1924552357</t>
  </si>
  <si>
    <t>143</t>
  </si>
  <si>
    <t>734261406</t>
  </si>
  <si>
    <t>Armatura připojovací přímá G 1/2x18 PN 10 do 110°C radiátorů typu VK</t>
  </si>
  <si>
    <t>1706945633</t>
  </si>
  <si>
    <t>144</t>
  </si>
  <si>
    <t>998734103</t>
  </si>
  <si>
    <t>Přesun hmot tonážní pro armatury v objektech v do 24 m</t>
  </si>
  <si>
    <t>1613532260</t>
  </si>
  <si>
    <t>145</t>
  </si>
  <si>
    <t>998734181</t>
  </si>
  <si>
    <t>Příplatek k přesunu hmot tonážní 734 prováděný bez použití mechanizace</t>
  </si>
  <si>
    <t>2128053937</t>
  </si>
  <si>
    <t>735</t>
  </si>
  <si>
    <t>Ústřední vytápění - otopná tělesa</t>
  </si>
  <si>
    <t>146</t>
  </si>
  <si>
    <t>734209114</t>
  </si>
  <si>
    <t>Montáž armatury závitové s dvěma závity G 3/4</t>
  </si>
  <si>
    <t>-1455711061</t>
  </si>
  <si>
    <t>topné těleso</t>
  </si>
  <si>
    <t>147</t>
  </si>
  <si>
    <t>1605188</t>
  </si>
  <si>
    <t>Z-SKVT-T 8000 TOPNE TELESO S TERMOSTATEM</t>
  </si>
  <si>
    <t>-1890844680</t>
  </si>
  <si>
    <t>148</t>
  </si>
  <si>
    <t>735000912</t>
  </si>
  <si>
    <t>Vyregulování ventilu nebo kohoutu dvojregulačního s termostatickým ovládáním</t>
  </si>
  <si>
    <t>1572116769</t>
  </si>
  <si>
    <t>149</t>
  </si>
  <si>
    <t>735152376</t>
  </si>
  <si>
    <t>Otopné těleso panelové VK dvoudeskové bez přídavné přestupní plochy výška/délka 600/900mm výkon 880W</t>
  </si>
  <si>
    <t>882967931</t>
  </si>
  <si>
    <t>nový radiátor v bývalé spíži</t>
  </si>
  <si>
    <t>150</t>
  </si>
  <si>
    <t>735191910</t>
  </si>
  <si>
    <t>Napuštění vody do otopných těles</t>
  </si>
  <si>
    <t>-449529324</t>
  </si>
  <si>
    <t>koupelna,ložnice,obývací pokoj, kuchyně,wc, chodba</t>
  </si>
  <si>
    <t>0,6*1,8+0,6*2+0,6*2+3*1,2+1,2*0,6+1,8*0,4</t>
  </si>
  <si>
    <t>151</t>
  </si>
  <si>
    <t>735494811</t>
  </si>
  <si>
    <t>Vypuštění vody z otopných těles</t>
  </si>
  <si>
    <t>1082003572</t>
  </si>
  <si>
    <t>152</t>
  </si>
  <si>
    <t>998735103</t>
  </si>
  <si>
    <t>Přesun hmot tonážní pro otopná tělesa v objektech v do 24 m</t>
  </si>
  <si>
    <t>-202289227</t>
  </si>
  <si>
    <t>153</t>
  </si>
  <si>
    <t>998735181</t>
  </si>
  <si>
    <t>Příplatek k přesunu hmot tonážní 735 prováděný bez použití mechanizace</t>
  </si>
  <si>
    <t>-925425355</t>
  </si>
  <si>
    <t>741</t>
  </si>
  <si>
    <t>Elektroinstalace - silnoproud</t>
  </si>
  <si>
    <t>154</t>
  </si>
  <si>
    <t>741-1</t>
  </si>
  <si>
    <t>Demontáž původních rozvodů elektro</t>
  </si>
  <si>
    <t>ks</t>
  </si>
  <si>
    <t>1642651555</t>
  </si>
  <si>
    <t>155</t>
  </si>
  <si>
    <t>741112001</t>
  </si>
  <si>
    <t>Montáž krabice zapuštěná plastová kruhová</t>
  </si>
  <si>
    <t>-12425553</t>
  </si>
  <si>
    <t>Spínače a zásuvky</t>
  </si>
  <si>
    <t>23+14</t>
  </si>
  <si>
    <t>156</t>
  </si>
  <si>
    <t>34571521</t>
  </si>
  <si>
    <t>krabice univerzální rozvodná z PH s víčkem a svorkovnicí krabicovou šroubovací s vodiči 12x4mm2 D 73,5mm x 43mm</t>
  </si>
  <si>
    <t>1381738578</t>
  </si>
  <si>
    <t>157</t>
  </si>
  <si>
    <t>741112061</t>
  </si>
  <si>
    <t>Montáž krabice přístrojová zapuštěná plastová kruhová</t>
  </si>
  <si>
    <t>179409797</t>
  </si>
  <si>
    <t>158</t>
  </si>
  <si>
    <t>1188894</t>
  </si>
  <si>
    <t>KRABICE PRISTROJOVA KP 68/2 KA</t>
  </si>
  <si>
    <t>-788580177</t>
  </si>
  <si>
    <t>23+12</t>
  </si>
  <si>
    <t>159</t>
  </si>
  <si>
    <t>741112801</t>
  </si>
  <si>
    <t>Demontáž elektroinstalačních lišt nástěnných vkládacích uložených pevně</t>
  </si>
  <si>
    <t>-1844443928</t>
  </si>
  <si>
    <t>kuchyň</t>
  </si>
  <si>
    <t>obývací pokoj</t>
  </si>
  <si>
    <t>160</t>
  </si>
  <si>
    <t>741122005</t>
  </si>
  <si>
    <t>Montáž kabel Cu bez ukončení uložený pod omítku plný plochý 3x1 až 2,5 mm2 (CYKYLo)</t>
  </si>
  <si>
    <t>-1948761014</t>
  </si>
  <si>
    <t>SVĚTLA</t>
  </si>
  <si>
    <t>SAMODSTATNÝ PŘÍVOD PLYNOVÝ KOTEL</t>
  </si>
  <si>
    <t>Prořez 20%</t>
  </si>
  <si>
    <t>ZASUVKY</t>
  </si>
  <si>
    <t>SAMOSTATNÉ PŘÍVODY</t>
  </si>
  <si>
    <t>Kuchyň myčka</t>
  </si>
  <si>
    <t>Kuchyň zásuvka</t>
  </si>
  <si>
    <t>ZÁSUVKY 1.OBVOD</t>
  </si>
  <si>
    <t xml:space="preserve">Chodba </t>
  </si>
  <si>
    <t>ZÁSUVKY 2.OBVOD</t>
  </si>
  <si>
    <t>Chodba</t>
  </si>
  <si>
    <t>ZÁSUVKY 3.OBVOD</t>
  </si>
  <si>
    <t>161</t>
  </si>
  <si>
    <t>34111030</t>
  </si>
  <si>
    <t>kabel silový s Cu jádrem 1 kV 3x1,5mm2</t>
  </si>
  <si>
    <t>1861780263</t>
  </si>
  <si>
    <t>162</t>
  </si>
  <si>
    <t>34111036</t>
  </si>
  <si>
    <t>kabel silový s Cu jádrem 1 kV 3x2,5mm2</t>
  </si>
  <si>
    <t>64613768</t>
  </si>
  <si>
    <t>163</t>
  </si>
  <si>
    <t>35441895</t>
  </si>
  <si>
    <t>svorka připojovací k připojení kovových částí</t>
  </si>
  <si>
    <t>1812159379</t>
  </si>
  <si>
    <t>164</t>
  </si>
  <si>
    <t>741122031</t>
  </si>
  <si>
    <t>Montáž kabel Cu bez ukončení uložený pod omítku plný kulatý 5x1,5 až 2,5 mm2 (CYKY)</t>
  </si>
  <si>
    <t>-978201216</t>
  </si>
  <si>
    <t>Kuchyň - el. sporák</t>
  </si>
  <si>
    <t>165</t>
  </si>
  <si>
    <t>34111094</t>
  </si>
  <si>
    <t>kabel silový s Cu jádrem 1 kV 5x2,5mm2</t>
  </si>
  <si>
    <t>-1142326890</t>
  </si>
  <si>
    <t>166</t>
  </si>
  <si>
    <t>741130001</t>
  </si>
  <si>
    <t>Ukončení vodič izolovaný do 2,5mm2 v rozváděči nebo na přístroji</t>
  </si>
  <si>
    <t>-900683270</t>
  </si>
  <si>
    <t>167</t>
  </si>
  <si>
    <t>741130004</t>
  </si>
  <si>
    <t>Ukončení vodič izolovaný do 6 mm2 v rozváděči nebo na přístroji</t>
  </si>
  <si>
    <t>2140050631</t>
  </si>
  <si>
    <t>168</t>
  </si>
  <si>
    <t>741210001</t>
  </si>
  <si>
    <t>Montáž rozvodnice oceloplechová nebo plastová běžná do 20 kg</t>
  </si>
  <si>
    <t>-1376292252</t>
  </si>
  <si>
    <t>169</t>
  </si>
  <si>
    <t>35713116</t>
  </si>
  <si>
    <t>rozvodnice nástěnná, neprůhledné dveře, 1 řada, šířka 18 modulárních jednotek</t>
  </si>
  <si>
    <t>-274848195</t>
  </si>
  <si>
    <t>170</t>
  </si>
  <si>
    <t>741210843</t>
  </si>
  <si>
    <t>Demontáž rozvodnic plastových na povrchu s krytím přes IPx4 plochou přes 0,2 m2</t>
  </si>
  <si>
    <t>666000691</t>
  </si>
  <si>
    <t>171</t>
  </si>
  <si>
    <t>741213811</t>
  </si>
  <si>
    <t>Demontáž kabelu silového z rozvodnice průřezu žil do 4 mm2 bez zachování funkčnosti</t>
  </si>
  <si>
    <t>-580711216</t>
  </si>
  <si>
    <t>172</t>
  </si>
  <si>
    <t>741213813</t>
  </si>
  <si>
    <t xml:space="preserve">Demontáž kabelu silového z rozvodnice průřezu žil  do 10 mm2 bez zachování funkčnosti</t>
  </si>
  <si>
    <t>1997202576</t>
  </si>
  <si>
    <t>173</t>
  </si>
  <si>
    <t>741310101</t>
  </si>
  <si>
    <t>Montáž vypínač (polo)zapuštěný bezšroubové připojení 1-jednopólový</t>
  </si>
  <si>
    <t>-409469066</t>
  </si>
  <si>
    <t>174</t>
  </si>
  <si>
    <t>ABB.355301289B1</t>
  </si>
  <si>
    <t>Spínač jednopólový, řazení 1</t>
  </si>
  <si>
    <t>1357894962</t>
  </si>
  <si>
    <t>175</t>
  </si>
  <si>
    <t>ABB.3558A01340</t>
  </si>
  <si>
    <t>Přístroj spínače jednopólového, řazení 1, 1So</t>
  </si>
  <si>
    <t>698509942</t>
  </si>
  <si>
    <t>176</t>
  </si>
  <si>
    <t>741310121</t>
  </si>
  <si>
    <t>Montáž přepínač (polo)zapuštěný bezšroubové připojení 5-seriový</t>
  </si>
  <si>
    <t>206434415</t>
  </si>
  <si>
    <t>177</t>
  </si>
  <si>
    <t>ABB.355305289B1</t>
  </si>
  <si>
    <t>Přepínač sériový, řazení 5</t>
  </si>
  <si>
    <t>-2015189816</t>
  </si>
  <si>
    <t>178</t>
  </si>
  <si>
    <t>ABB.3558A05340</t>
  </si>
  <si>
    <t>Přístroj přepínače sériového, řazení 5</t>
  </si>
  <si>
    <t>1918152108</t>
  </si>
  <si>
    <t>179</t>
  </si>
  <si>
    <t>741310122</t>
  </si>
  <si>
    <t>Montáž přepínač (polo)zapuštěný bezšroubové připojení 6-střídavý</t>
  </si>
  <si>
    <t>734035973</t>
  </si>
  <si>
    <t>180</t>
  </si>
  <si>
    <t>ABB.355306289B1</t>
  </si>
  <si>
    <t>Přepínač střídavý, řazení 6</t>
  </si>
  <si>
    <t>-1197160850</t>
  </si>
  <si>
    <t>181</t>
  </si>
  <si>
    <t>ABB.3558A06340</t>
  </si>
  <si>
    <t>Přístroj přepínače střídavého, řazení 6, 6So</t>
  </si>
  <si>
    <t>-1897008735</t>
  </si>
  <si>
    <t>182</t>
  </si>
  <si>
    <t>741310401</t>
  </si>
  <si>
    <t>Montáž spínač tří/čtyřpólový nástěnný do 16 A prostředí normální</t>
  </si>
  <si>
    <t>-1215703167</t>
  </si>
  <si>
    <t>Kuchyň sporák</t>
  </si>
  <si>
    <t>183</t>
  </si>
  <si>
    <t>1187354</t>
  </si>
  <si>
    <t>SPINAC TROJPOLOVY 3425A-0344 B</t>
  </si>
  <si>
    <t>2120938357</t>
  </si>
  <si>
    <t>184</t>
  </si>
  <si>
    <t>741311863</t>
  </si>
  <si>
    <t>Demontáž spínačů zapuštěných normálních do 10 A bezšroubových bez zachování funkčnosti do 2 svorek</t>
  </si>
  <si>
    <t>448113796</t>
  </si>
  <si>
    <t>185</t>
  </si>
  <si>
    <t>741312011</t>
  </si>
  <si>
    <t>Montáž odpojovač třípólový do 500 V do 400 A bez zapojení</t>
  </si>
  <si>
    <t>2007598042</t>
  </si>
  <si>
    <t>Hlavní vypínač</t>
  </si>
  <si>
    <t>186</t>
  </si>
  <si>
    <t>10.932.157</t>
  </si>
  <si>
    <t>Vypínač SD203/25 ABB</t>
  </si>
  <si>
    <t>-1170886482</t>
  </si>
  <si>
    <t>187</t>
  </si>
  <si>
    <t>741313001</t>
  </si>
  <si>
    <t>Montáž zásuvka (polo)zapuštěná bezšroubové připojení 2P+PE se zapojením vodičů</t>
  </si>
  <si>
    <t>1157492657</t>
  </si>
  <si>
    <t>188</t>
  </si>
  <si>
    <t>ABB.5512C2349B1</t>
  </si>
  <si>
    <t>Zásuvka dvojnásobná chráněná</t>
  </si>
  <si>
    <t>-590781539</t>
  </si>
  <si>
    <t>189</t>
  </si>
  <si>
    <t>ABB.55172389B1</t>
  </si>
  <si>
    <t>Zásuvka jednonásobná, chráněná</t>
  </si>
  <si>
    <t>-321015654</t>
  </si>
  <si>
    <t>190</t>
  </si>
  <si>
    <t>741315813</t>
  </si>
  <si>
    <t>Demontáž zásuvek domovních normálních do 16A zapuštěných bezšroubových bezzachování funkčnosti 2P+PE</t>
  </si>
  <si>
    <t>1903152173</t>
  </si>
  <si>
    <t>Obývací pokoj+ 1x STA</t>
  </si>
  <si>
    <t>3+1</t>
  </si>
  <si>
    <t>191</t>
  </si>
  <si>
    <t>741320105</t>
  </si>
  <si>
    <t>Montáž jistič jednopólový nn do 25 A ve skříni</t>
  </si>
  <si>
    <t>-1891518726</t>
  </si>
  <si>
    <t>192</t>
  </si>
  <si>
    <t>35822111</t>
  </si>
  <si>
    <t>jistič 1pólový-charakteristika B 16A</t>
  </si>
  <si>
    <t>-1911912464</t>
  </si>
  <si>
    <t>193</t>
  </si>
  <si>
    <t>741320165</t>
  </si>
  <si>
    <t>Montáž jistič třípólový nn do 25 A ve skříni</t>
  </si>
  <si>
    <t>6044152</t>
  </si>
  <si>
    <t>194</t>
  </si>
  <si>
    <t>35822401</t>
  </si>
  <si>
    <t>jistič 3pólový-charakteristika B 16A</t>
  </si>
  <si>
    <t>544602444</t>
  </si>
  <si>
    <t>195</t>
  </si>
  <si>
    <t>741321003</t>
  </si>
  <si>
    <t>Montáž proudových chráničů dvoupólových nn do 25 A ve skříni</t>
  </si>
  <si>
    <t>1853198561</t>
  </si>
  <si>
    <t>196</t>
  </si>
  <si>
    <t>35889206</t>
  </si>
  <si>
    <t>chránič proudový 4pólový 25A pracovního proudu 0,03A</t>
  </si>
  <si>
    <t>25514761</t>
  </si>
  <si>
    <t>197</t>
  </si>
  <si>
    <t>741371841</t>
  </si>
  <si>
    <t>Demontáž svítidla bytového se standardní paticí přisazeného do 0,09 m2 bez zachováním funkčnosti</t>
  </si>
  <si>
    <t>717723522</t>
  </si>
  <si>
    <t>198</t>
  </si>
  <si>
    <t>741371871</t>
  </si>
  <si>
    <t>Demontáž svítidla byt se standard paticí skleněného lustr typu do 2 zdrojů bez zachováním funkčnosti</t>
  </si>
  <si>
    <t>2061600505</t>
  </si>
  <si>
    <t>199</t>
  </si>
  <si>
    <t>741410071</t>
  </si>
  <si>
    <t>Montáž pospojování ochranné konstrukce ostatní vodičem do 16 mm2 uloženým volně nebo pod omítku</t>
  </si>
  <si>
    <t>1124487763</t>
  </si>
  <si>
    <t xml:space="preserve">ochranné pospojování koupelna UT  a plyn</t>
  </si>
  <si>
    <t>5+7</t>
  </si>
  <si>
    <t>200</t>
  </si>
  <si>
    <t>34140844</t>
  </si>
  <si>
    <t>vodič izolovaný s Cu jádrem 6mm2</t>
  </si>
  <si>
    <t>-40396790</t>
  </si>
  <si>
    <t>ochranné pospojování koupelna UT + plyn</t>
  </si>
  <si>
    <t>201</t>
  </si>
  <si>
    <t>741420021</t>
  </si>
  <si>
    <t>Montáž svorka hromosvodná se 2 šrouby</t>
  </si>
  <si>
    <t>1364778068</t>
  </si>
  <si>
    <t>202</t>
  </si>
  <si>
    <t>35431020</t>
  </si>
  <si>
    <t xml:space="preserve">svorka uzemnění Cu  připojovací na kovové části pro 1 vodič D 7-10 mm -plochá, 2 šrouby</t>
  </si>
  <si>
    <t>1538684348</t>
  </si>
  <si>
    <t>203</t>
  </si>
  <si>
    <t>741810001</t>
  </si>
  <si>
    <t>Celková prohlídka elektrického rozvodu a zařízení do 100 000,- Kč</t>
  </si>
  <si>
    <t>237117037</t>
  </si>
  <si>
    <t>204</t>
  </si>
  <si>
    <t>998741105</t>
  </si>
  <si>
    <t>Přesun hmot tonážní pro silnoproud v objektech v do 48 m</t>
  </si>
  <si>
    <t>-1848431033</t>
  </si>
  <si>
    <t>205</t>
  </si>
  <si>
    <t>998741181</t>
  </si>
  <si>
    <t>Příplatek k přesunu hmot tonážní 741 prováděný bez použití mechanizace</t>
  </si>
  <si>
    <t>-75215823</t>
  </si>
  <si>
    <t>742</t>
  </si>
  <si>
    <t>Elektroinstalace - slaboproud</t>
  </si>
  <si>
    <t>206</t>
  </si>
  <si>
    <t>742110501</t>
  </si>
  <si>
    <t>Montáž krabic pro slaboproud zapuštěných plastových odbočných kruhových s víčkem a se zasekáním</t>
  </si>
  <si>
    <t>2033503230</t>
  </si>
  <si>
    <t>ZÁSUVKY</t>
  </si>
  <si>
    <t>ROZVOD</t>
  </si>
  <si>
    <t>207</t>
  </si>
  <si>
    <t>421413367</t>
  </si>
  <si>
    <t>208</t>
  </si>
  <si>
    <t>742121001</t>
  </si>
  <si>
    <t>Montáž kabelů sdělovacích pro vnitřní rozvody do 15 žil</t>
  </si>
  <si>
    <t>-449448472</t>
  </si>
  <si>
    <t>chodba</t>
  </si>
  <si>
    <t>209</t>
  </si>
  <si>
    <t>10.049.003</t>
  </si>
  <si>
    <t>Kabel CB 100F koaxi. 100m (prod.po bal.)</t>
  </si>
  <si>
    <t>2092276279</t>
  </si>
  <si>
    <t>24*1,2</t>
  </si>
  <si>
    <t>210</t>
  </si>
  <si>
    <t>742310006</t>
  </si>
  <si>
    <t>Montáž domácího nástěnného audio/video telefonu</t>
  </si>
  <si>
    <t>594274029</t>
  </si>
  <si>
    <t>211</t>
  </si>
  <si>
    <t>1150166</t>
  </si>
  <si>
    <t>DOM. TEL. ELEGANT 4FP 211 01.201 BILA</t>
  </si>
  <si>
    <t>-1314969310</t>
  </si>
  <si>
    <t>212</t>
  </si>
  <si>
    <t>742310806</t>
  </si>
  <si>
    <t>Demontáž domácího nástěnného audio/video telefonu</t>
  </si>
  <si>
    <t>-1737313470</t>
  </si>
  <si>
    <t>213</t>
  </si>
  <si>
    <t>742420121</t>
  </si>
  <si>
    <t>Montáž televizní zásuvky koncové nebo průběžné</t>
  </si>
  <si>
    <t>1593947913</t>
  </si>
  <si>
    <t>214</t>
  </si>
  <si>
    <t>ABB.5011A3303</t>
  </si>
  <si>
    <t>Přístroj zásuvky TV+R+SAT, koncový (typ EU 3303)</t>
  </si>
  <si>
    <t>1611355106</t>
  </si>
  <si>
    <t>Kuchyň - jídelna</t>
  </si>
  <si>
    <t>215</t>
  </si>
  <si>
    <t>11.002.117</t>
  </si>
  <si>
    <t>Rozbočovač EU2242P</t>
  </si>
  <si>
    <t>KS</t>
  </si>
  <si>
    <t>-17733473</t>
  </si>
  <si>
    <t>216</t>
  </si>
  <si>
    <t>998742103</t>
  </si>
  <si>
    <t>Přesun hmot tonážní pro slaboproud v objektech v do 24 m</t>
  </si>
  <si>
    <t>-1042250228</t>
  </si>
  <si>
    <t>217</t>
  </si>
  <si>
    <t>998742181</t>
  </si>
  <si>
    <t>Příplatek k přesunu hmot tonážní 742 prováděný bez použití mechanizace</t>
  </si>
  <si>
    <t>-225471648</t>
  </si>
  <si>
    <t>762</t>
  </si>
  <si>
    <t>Konstrukce tesařské</t>
  </si>
  <si>
    <t>218</t>
  </si>
  <si>
    <t>762511274</t>
  </si>
  <si>
    <t>Podlahové kce podkladové z desek OSB tl 18 mm broušených na pero a drážku šroubovaných</t>
  </si>
  <si>
    <t>1401907797</t>
  </si>
  <si>
    <t>(0,802+0,831+0,775+0,307)*5,091*2</t>
  </si>
  <si>
    <t>1,575*2,519*2</t>
  </si>
  <si>
    <t>5,091*3,509*2</t>
  </si>
  <si>
    <t>(0,929+1,596+0,736)*5,729*2</t>
  </si>
  <si>
    <t>4,924*1,771*2+0,526*2*0,9*2</t>
  </si>
  <si>
    <t>219</t>
  </si>
  <si>
    <t>762522811</t>
  </si>
  <si>
    <t>Demontáž podlah s polštáři z prken tloušťky do 32 mm</t>
  </si>
  <si>
    <t>1839147840</t>
  </si>
  <si>
    <t>220</t>
  </si>
  <si>
    <t>762526811</t>
  </si>
  <si>
    <t>Demontáž podlah z dřevotřísky, překližky, sololitu tloušťky do 20 mm bez polštářů</t>
  </si>
  <si>
    <t>-2001875292</t>
  </si>
  <si>
    <t>Kuchyň pod PVC</t>
  </si>
  <si>
    <t>221</t>
  </si>
  <si>
    <t>762810027</t>
  </si>
  <si>
    <t>Záklop stropů z desek OSB tl 25 mm na pero a drážku šroubovaných na trámy</t>
  </si>
  <si>
    <t>623776186</t>
  </si>
  <si>
    <t>222</t>
  </si>
  <si>
    <t>762811811</t>
  </si>
  <si>
    <t>Demontáž záklopů stropů z hrubých prken tl do 32 mm</t>
  </si>
  <si>
    <t>741569289</t>
  </si>
  <si>
    <t>223</t>
  </si>
  <si>
    <t>998762103</t>
  </si>
  <si>
    <t>Přesun hmot tonážní pro kce tesařské v objektech v do 24 m</t>
  </si>
  <si>
    <t>985776540</t>
  </si>
  <si>
    <t>224</t>
  </si>
  <si>
    <t>998762181</t>
  </si>
  <si>
    <t>Příplatek k přesunu hmot tonážní 762 prováděný bez použití mechanizace</t>
  </si>
  <si>
    <t>-1022273872</t>
  </si>
  <si>
    <t>763</t>
  </si>
  <si>
    <t>Konstrukce suché výstavby</t>
  </si>
  <si>
    <t>225</t>
  </si>
  <si>
    <t>763131532</t>
  </si>
  <si>
    <t>SDK podhled deska 1xDF 15 bez izolace jednovrstvá spodní kce profil CD+UD</t>
  </si>
  <si>
    <t>275357233</t>
  </si>
  <si>
    <t>Výškový rozdíl stropu - kuchyň - bývalá spíž</t>
  </si>
  <si>
    <t>2,52*0,3</t>
  </si>
  <si>
    <t>226</t>
  </si>
  <si>
    <t>763131712</t>
  </si>
  <si>
    <t>SDK podhled napojení na jiný druh podhledu</t>
  </si>
  <si>
    <t>-1864205510</t>
  </si>
  <si>
    <t>2,52</t>
  </si>
  <si>
    <t>227</t>
  </si>
  <si>
    <t>763131761</t>
  </si>
  <si>
    <t>Příplatek k SDK podhledu za plochu do 3 m2 jednotlivě</t>
  </si>
  <si>
    <t>-2032319132</t>
  </si>
  <si>
    <t>228</t>
  </si>
  <si>
    <t>998763303</t>
  </si>
  <si>
    <t>Přesun hmot tonážní pro sádrokartonové konstrukce v objektech v do 24 m</t>
  </si>
  <si>
    <t>-5077683</t>
  </si>
  <si>
    <t>229</t>
  </si>
  <si>
    <t>998763381</t>
  </si>
  <si>
    <t>Příplatek k přesunu hmot tonážní 763 SDK prováděný bez použití mechanizace</t>
  </si>
  <si>
    <t>422723566</t>
  </si>
  <si>
    <t>766</t>
  </si>
  <si>
    <t>Konstrukce truhlářské</t>
  </si>
  <si>
    <t>230</t>
  </si>
  <si>
    <t>766421811</t>
  </si>
  <si>
    <t>Demontáž garnyže</t>
  </si>
  <si>
    <t>-1935828288</t>
  </si>
  <si>
    <t>1,8*0,2</t>
  </si>
  <si>
    <t>231</t>
  </si>
  <si>
    <t>766660171</t>
  </si>
  <si>
    <t>Montáž dveřních křídel otvíravých jednokřídlových š do 0,8 m do obložkové zárubně</t>
  </si>
  <si>
    <t>1131725217</t>
  </si>
  <si>
    <t>232</t>
  </si>
  <si>
    <t>61162013</t>
  </si>
  <si>
    <t>dveře jednokřídlé voštinové povrch fóliový plné 700x1970-2100mm</t>
  </si>
  <si>
    <t>1879303774</t>
  </si>
  <si>
    <t>233</t>
  </si>
  <si>
    <t>766660172</t>
  </si>
  <si>
    <t>Montáž dveřních křídel otvíravých jednokřídlových š přes 0,8 m do obložkové zárubně</t>
  </si>
  <si>
    <t>-1185982562</t>
  </si>
  <si>
    <t>kuchyně</t>
  </si>
  <si>
    <t>234</t>
  </si>
  <si>
    <t>61162015</t>
  </si>
  <si>
    <t>dveře jednokřídlé voštinové povrch fóliový plné 900x1970-2100mm</t>
  </si>
  <si>
    <t>-584680637</t>
  </si>
  <si>
    <t>235</t>
  </si>
  <si>
    <t>61162021</t>
  </si>
  <si>
    <t>dveře jednokřídlé voštinové povrch fóliový částečně prosklené 900x1970-2100mm</t>
  </si>
  <si>
    <t>-932457428</t>
  </si>
  <si>
    <t>236</t>
  </si>
  <si>
    <t>766660720</t>
  </si>
  <si>
    <t>Osazení větrací mřížky s vyříznutím otvoru</t>
  </si>
  <si>
    <t>859172225</t>
  </si>
  <si>
    <t>Dveře do koupelny</t>
  </si>
  <si>
    <t>237</t>
  </si>
  <si>
    <t>42972119</t>
  </si>
  <si>
    <t>mřížka větrací do dřeva kovová 130x500mm</t>
  </si>
  <si>
    <t>-353103751</t>
  </si>
  <si>
    <t>238</t>
  </si>
  <si>
    <t>766660729</t>
  </si>
  <si>
    <t>Montáž dveřního interiérového kování - štítku s klikou</t>
  </si>
  <si>
    <t>-2057220920</t>
  </si>
  <si>
    <t>239</t>
  </si>
  <si>
    <t>2150404414</t>
  </si>
  <si>
    <t>Kování štítové Cobra Plata BB72 nerez</t>
  </si>
  <si>
    <t>-579105279</t>
  </si>
  <si>
    <t>Komora,kuchyně, ložnice obývací pokoj</t>
  </si>
  <si>
    <t>240</t>
  </si>
  <si>
    <t>2150404418</t>
  </si>
  <si>
    <t>Kování štítové Cobra Plata WC72 nerez</t>
  </si>
  <si>
    <t>1689833995</t>
  </si>
  <si>
    <t>WC a koupelna</t>
  </si>
  <si>
    <t>241</t>
  </si>
  <si>
    <t>766660731</t>
  </si>
  <si>
    <t>Montáž dveřního bezpečnostního kování - zámku</t>
  </si>
  <si>
    <t>-473508360</t>
  </si>
  <si>
    <t>vstupní dveře</t>
  </si>
  <si>
    <t>242</t>
  </si>
  <si>
    <t>54964150</t>
  </si>
  <si>
    <t>vložka zámková cylindrická oboustranná+4 klíče</t>
  </si>
  <si>
    <t>661515936</t>
  </si>
  <si>
    <t>243</t>
  </si>
  <si>
    <t>766660733</t>
  </si>
  <si>
    <t>Montáž dveřního bezpečnostního kování - štítku s klikou</t>
  </si>
  <si>
    <t>427606055</t>
  </si>
  <si>
    <t>244</t>
  </si>
  <si>
    <t>54914110</t>
  </si>
  <si>
    <t>kování bezpečnostní R1, knoflík-klika R1 Cr</t>
  </si>
  <si>
    <t>-1793440407</t>
  </si>
  <si>
    <t>245</t>
  </si>
  <si>
    <t>766661912</t>
  </si>
  <si>
    <t>Oprava dveřních křídel s výměnou kování</t>
  </si>
  <si>
    <t>-448553807</t>
  </si>
  <si>
    <t>1,2*2,184*2</t>
  </si>
  <si>
    <t>246</t>
  </si>
  <si>
    <t>60722280</t>
  </si>
  <si>
    <t>deska dřevotřísková laminovaná 2070x2800mm tl 12mm</t>
  </si>
  <si>
    <t>1189675461</t>
  </si>
  <si>
    <t>1,2*2,184*1,1</t>
  </si>
  <si>
    <t>247</t>
  </si>
  <si>
    <t>766662811</t>
  </si>
  <si>
    <t>Demontáž dveřních prahů u dveří jednokřídlových</t>
  </si>
  <si>
    <t>-1958770572</t>
  </si>
  <si>
    <t>248</t>
  </si>
  <si>
    <t>766663911</t>
  </si>
  <si>
    <t>Oprava dveřních křídel vyřezání otvoru pro zasklení nebo větrání</t>
  </si>
  <si>
    <t>1852580929</t>
  </si>
  <si>
    <t>249</t>
  </si>
  <si>
    <t>766663920</t>
  </si>
  <si>
    <t>Oprava dveřních křídel dřevěných - přihoblováním po obvodu</t>
  </si>
  <si>
    <t>1633655543</t>
  </si>
  <si>
    <t>1,2*2+2,184*2</t>
  </si>
  <si>
    <t>250</t>
  </si>
  <si>
    <t>766663951</t>
  </si>
  <si>
    <t>Oprava dveřních křídel zakrytí výplně dveří</t>
  </si>
  <si>
    <t>-1472568535</t>
  </si>
  <si>
    <t>251</t>
  </si>
  <si>
    <t>766663959</t>
  </si>
  <si>
    <t>Oprava dveřních křídel z měkkého dřeva - vlysu dveří se zámkem</t>
  </si>
  <si>
    <t>-1391228178</t>
  </si>
  <si>
    <t>252</t>
  </si>
  <si>
    <t>766663992</t>
  </si>
  <si>
    <t>Oprava vyspravením dřevěné zárubně pro dveře dvoukřídlové</t>
  </si>
  <si>
    <t>-1469571411</t>
  </si>
  <si>
    <t>253</t>
  </si>
  <si>
    <t>766664911</t>
  </si>
  <si>
    <t>Oprava dveřních křídel - klapačky</t>
  </si>
  <si>
    <t>-1991692121</t>
  </si>
  <si>
    <t>254</t>
  </si>
  <si>
    <t>766664957</t>
  </si>
  <si>
    <t>Výměna zámku interiérových dveří</t>
  </si>
  <si>
    <t>-1335060434</t>
  </si>
  <si>
    <t>Balkonové dveře</t>
  </si>
  <si>
    <t>255</t>
  </si>
  <si>
    <t>766664958</t>
  </si>
  <si>
    <t>Výměna klik se štítky interiérových dveří</t>
  </si>
  <si>
    <t>1892083495</t>
  </si>
  <si>
    <t>256</t>
  </si>
  <si>
    <t>766666911</t>
  </si>
  <si>
    <t>Výměna vrchní zástrče dveřního křídla</t>
  </si>
  <si>
    <t>-1057647235</t>
  </si>
  <si>
    <t>257</t>
  </si>
  <si>
    <t>54924007</t>
  </si>
  <si>
    <t>zámek zadlabací 190/140/20 P s obyčejným klíčem</t>
  </si>
  <si>
    <t>-1471925256</t>
  </si>
  <si>
    <t>258</t>
  </si>
  <si>
    <t>54964110</t>
  </si>
  <si>
    <t>vložka zámková cylindrická oboustranná</t>
  </si>
  <si>
    <t>-1339457334</t>
  </si>
  <si>
    <t>259</t>
  </si>
  <si>
    <t>54914624</t>
  </si>
  <si>
    <t>kování dveřní vrchní klika včetně štítu a montážního materiálu HR BB 72 F4</t>
  </si>
  <si>
    <t>1530689657</t>
  </si>
  <si>
    <t>260</t>
  </si>
  <si>
    <t>766666931</t>
  </si>
  <si>
    <t>Výměna zámku bezpečnostních dveří</t>
  </si>
  <si>
    <t>-930861489</t>
  </si>
  <si>
    <t>261</t>
  </si>
  <si>
    <t>766666932</t>
  </si>
  <si>
    <t>Výměna klik se štítky u bezpečnostních dveří</t>
  </si>
  <si>
    <t>998566302</t>
  </si>
  <si>
    <t>262</t>
  </si>
  <si>
    <t>766681811</t>
  </si>
  <si>
    <t xml:space="preserve">Demontáž dveřních obložkových dřevěných zárubní plochy do 2 m2 </t>
  </si>
  <si>
    <t>-1515586188</t>
  </si>
  <si>
    <t>0,9*2,17*3+0,7*2,14*4</t>
  </si>
  <si>
    <t>263</t>
  </si>
  <si>
    <t>766682111</t>
  </si>
  <si>
    <t>Montáž zárubní obložkových pro dveře jednokřídlové tl stěny do 170 mm</t>
  </si>
  <si>
    <t>1608115490</t>
  </si>
  <si>
    <t>264</t>
  </si>
  <si>
    <t>61182301</t>
  </si>
  <si>
    <t>zárubeň jednokřídlá obložková s fóliovým povrchem tl stěny 60-150mm rozměru 600-1100/1970, 2100mm</t>
  </si>
  <si>
    <t>858154264</t>
  </si>
  <si>
    <t>265</t>
  </si>
  <si>
    <t>61182286</t>
  </si>
  <si>
    <t>zárubeň obložková pro dveře 1křídlové 60,70,80,90x1970mm tl 360-750mm dub,buk a bílá</t>
  </si>
  <si>
    <t>-353215283</t>
  </si>
  <si>
    <t>266</t>
  </si>
  <si>
    <t>766691914</t>
  </si>
  <si>
    <t>Vyvěšení nebo zavěšení dřevěných křídel dveří pl do 2 m2</t>
  </si>
  <si>
    <t>-1751283842</t>
  </si>
  <si>
    <t>spíž</t>
  </si>
  <si>
    <t>267</t>
  </si>
  <si>
    <t>766691931</t>
  </si>
  <si>
    <t>Seřízení dřevěného okenního nebo dveřního otvíracího a sklápěcího křídla</t>
  </si>
  <si>
    <t>-662744628</t>
  </si>
  <si>
    <t>268</t>
  </si>
  <si>
    <t>766695212</t>
  </si>
  <si>
    <t>Montáž truhlářských prahů dveří jednokřídlových šířky do 10 cm</t>
  </si>
  <si>
    <t>-230619318</t>
  </si>
  <si>
    <t>269</t>
  </si>
  <si>
    <t>61187141</t>
  </si>
  <si>
    <t>práh dveřní dřevěný dubový tl 20mm dl 720mm š 150mm</t>
  </si>
  <si>
    <t>-234833186</t>
  </si>
  <si>
    <t>270</t>
  </si>
  <si>
    <t>61187181</t>
  </si>
  <si>
    <t>práh dveřní dřevěný dubový tl 20mm dl 920mm š 150mm</t>
  </si>
  <si>
    <t>2086495966</t>
  </si>
  <si>
    <t>271</t>
  </si>
  <si>
    <t>998766103</t>
  </si>
  <si>
    <t>Přesun hmot tonážní pro konstrukce truhlářské v objektech v do 24 m</t>
  </si>
  <si>
    <t>1202260178</t>
  </si>
  <si>
    <t>272</t>
  </si>
  <si>
    <t>998766181</t>
  </si>
  <si>
    <t>Příplatek k přesunu hmot tonážní 766 prováděný bez použití mechanizace</t>
  </si>
  <si>
    <t>-378682971</t>
  </si>
  <si>
    <t>771</t>
  </si>
  <si>
    <t>Podlahy z dlaždic</t>
  </si>
  <si>
    <t>273</t>
  </si>
  <si>
    <t>771111011</t>
  </si>
  <si>
    <t>Vysátí podkladu před pokládkou dlažby</t>
  </si>
  <si>
    <t>963526790</t>
  </si>
  <si>
    <t>274</t>
  </si>
  <si>
    <t>771121015</t>
  </si>
  <si>
    <t>Nátěr kontaktní pro nesavé podklady na podlahu</t>
  </si>
  <si>
    <t>-927767538</t>
  </si>
  <si>
    <t>275</t>
  </si>
  <si>
    <t>771474113</t>
  </si>
  <si>
    <t>Montáž soklů z dlaždic keramických rovných flexibilní lepidlo v do 120 mm</t>
  </si>
  <si>
    <t>781481213</t>
  </si>
  <si>
    <t>1,722*2+1,575*2</t>
  </si>
  <si>
    <t>276</t>
  </si>
  <si>
    <t>771571810</t>
  </si>
  <si>
    <t>Demontáž podlah z dlaždic keramických kladených do malty</t>
  </si>
  <si>
    <t>1394223753</t>
  </si>
  <si>
    <t>277</t>
  </si>
  <si>
    <t>771574116</t>
  </si>
  <si>
    <t>Montáž podlah keramických režných hladkých lepených flexibilním lepidlem do 25 ks/m2</t>
  </si>
  <si>
    <t>95695270</t>
  </si>
  <si>
    <t>278</t>
  </si>
  <si>
    <t>771574316</t>
  </si>
  <si>
    <t>Montáž podlah keramických hladkých lepených flexibilním rychletuhnoucím lepidlem do 35 ks/m2</t>
  </si>
  <si>
    <t>1387786923</t>
  </si>
  <si>
    <t>279</t>
  </si>
  <si>
    <t>59761406</t>
  </si>
  <si>
    <t>dlaždice keramické slinuté neglazované mrazuvzdorné přes 19 do 25 ks/m2</t>
  </si>
  <si>
    <t>-1850898601</t>
  </si>
  <si>
    <t>1,382*(0,201+1,876+0,707+0,477)*1,15</t>
  </si>
  <si>
    <t>0,898*1,771*1,15</t>
  </si>
  <si>
    <t>(0,802+0,831+0,775+0,307)*5,091*1,1</t>
  </si>
  <si>
    <t>1,575*2,519*1,15</t>
  </si>
  <si>
    <t>1,722*1,575*1,15</t>
  </si>
  <si>
    <t>Soklíky</t>
  </si>
  <si>
    <t>30,394*0,1*1,5</t>
  </si>
  <si>
    <t>280</t>
  </si>
  <si>
    <t>771575131</t>
  </si>
  <si>
    <t>Montáž podlah keramických protiskluzných lepených disperzním lepidlem do 50 ks/m2</t>
  </si>
  <si>
    <t>-376608209</t>
  </si>
  <si>
    <t>281</t>
  </si>
  <si>
    <t>771577141</t>
  </si>
  <si>
    <t>Příplatek k montáži podlah keramických lepených disperzním lepidlem za plochu do 5 m2</t>
  </si>
  <si>
    <t>-1159719240</t>
  </si>
  <si>
    <t>282</t>
  </si>
  <si>
    <t>771121011</t>
  </si>
  <si>
    <t>Nátěr penetrační na podlahu</t>
  </si>
  <si>
    <t>874236046</t>
  </si>
  <si>
    <t>283</t>
  </si>
  <si>
    <t>771591115</t>
  </si>
  <si>
    <t>Podlahy spárování silikonem</t>
  </si>
  <si>
    <t>-8636864</t>
  </si>
  <si>
    <t>1,382*2+(0,201+1,876+0,707+0,477)*2</t>
  </si>
  <si>
    <t>0,898*2+1,771*2</t>
  </si>
  <si>
    <t>284</t>
  </si>
  <si>
    <t>771591223.LSS</t>
  </si>
  <si>
    <t>Izolace podlah fólií celoplošně lepená proti kročejovému hluku SDI panel</t>
  </si>
  <si>
    <t>879816057</t>
  </si>
  <si>
    <t>285</t>
  </si>
  <si>
    <t>771591232</t>
  </si>
  <si>
    <t>Izolace těsnícími pásy pružná přes dilatační spáry</t>
  </si>
  <si>
    <t>150621937</t>
  </si>
  <si>
    <t>2,6+2,6</t>
  </si>
  <si>
    <t>286</t>
  </si>
  <si>
    <t>771591251</t>
  </si>
  <si>
    <t>Kontaktní izolace pro prostupy potrubí DN 25 mm</t>
  </si>
  <si>
    <t>916265765</t>
  </si>
  <si>
    <t>Koupelna - baterie vany, UT</t>
  </si>
  <si>
    <t>287</t>
  </si>
  <si>
    <t>771151022</t>
  </si>
  <si>
    <t>Samonivelační stěrka podlah pevnosti 30 MPa tl 5 mm</t>
  </si>
  <si>
    <t>-724065183</t>
  </si>
  <si>
    <t>288</t>
  </si>
  <si>
    <t>998771103</t>
  </si>
  <si>
    <t>Přesun hmot tonážní pro podlahy z dlaždic v objektech v do 24 m</t>
  </si>
  <si>
    <t>1871253242</t>
  </si>
  <si>
    <t>289</t>
  </si>
  <si>
    <t>998771181</t>
  </si>
  <si>
    <t>Příplatek k přesunu hmot tonážní 771 prováděný bez použití mechanizace</t>
  </si>
  <si>
    <t>485676061</t>
  </si>
  <si>
    <t>775</t>
  </si>
  <si>
    <t>Podlahy skládané</t>
  </si>
  <si>
    <t>290</t>
  </si>
  <si>
    <t>775411810</t>
  </si>
  <si>
    <t>Demontáž soklíků nebo lišt dřevěných přibíjených</t>
  </si>
  <si>
    <t>-1379921306</t>
  </si>
  <si>
    <t>4,924*2+1,771*2+0,526*4+2*0,9</t>
  </si>
  <si>
    <t>291</t>
  </si>
  <si>
    <t>775413115</t>
  </si>
  <si>
    <t>Montáž podlahové lišty ze dřeva tvrdého nebo měkkého lepené</t>
  </si>
  <si>
    <t>779849764</t>
  </si>
  <si>
    <t>292</t>
  </si>
  <si>
    <t>61418102</t>
  </si>
  <si>
    <t>lišta podlahová dřevěná buk 8x35mm</t>
  </si>
  <si>
    <t>-498488382</t>
  </si>
  <si>
    <t>(4,924*2+1,771*2+0,526*4+2*0,9)*1,1</t>
  </si>
  <si>
    <t>293</t>
  </si>
  <si>
    <t>775541151</t>
  </si>
  <si>
    <t>Montáž podlah plovoucích z lamel laminátových</t>
  </si>
  <si>
    <t>2005636407</t>
  </si>
  <si>
    <t>294</t>
  </si>
  <si>
    <t>61198018</t>
  </si>
  <si>
    <t>podlaha plovoucí laminátová spoj zaklapnutím V spára tř 32 tl 8mm</t>
  </si>
  <si>
    <t>-1417507805</t>
  </si>
  <si>
    <t>295</t>
  </si>
  <si>
    <t>775511800</t>
  </si>
  <si>
    <t>Demontáž podlah vlysových lepených s lištami lepenými</t>
  </si>
  <si>
    <t>-1668266983</t>
  </si>
  <si>
    <t>296</t>
  </si>
  <si>
    <t>775591191</t>
  </si>
  <si>
    <t>Montáž podložky vyrovnávací a tlumící pro plovoucí podlahy</t>
  </si>
  <si>
    <t>943337495</t>
  </si>
  <si>
    <t>Pod laminátovou podlahu</t>
  </si>
  <si>
    <t>Pod záklopem na stropních trámech</t>
  </si>
  <si>
    <t>297</t>
  </si>
  <si>
    <t>714764076</t>
  </si>
  <si>
    <t>61,213*1,1</t>
  </si>
  <si>
    <t>298</t>
  </si>
  <si>
    <t>998775103</t>
  </si>
  <si>
    <t>Přesun hmot tonážní pro podlahy dřevěné v objektech v do 24 m</t>
  </si>
  <si>
    <t>2110175892</t>
  </si>
  <si>
    <t>299</t>
  </si>
  <si>
    <t>998775181</t>
  </si>
  <si>
    <t>Příplatek k přesunu hmot tonážní 775 prováděný bez použití mechanizace</t>
  </si>
  <si>
    <t>-751282763</t>
  </si>
  <si>
    <t>776</t>
  </si>
  <si>
    <t>Podlahy povlakové</t>
  </si>
  <si>
    <t>300</t>
  </si>
  <si>
    <t>776111116</t>
  </si>
  <si>
    <t>Odstranění zbytků lepidla z podkladu povlakových podlah broušením</t>
  </si>
  <si>
    <t>-28045330</t>
  </si>
  <si>
    <t>301</t>
  </si>
  <si>
    <t>776201812</t>
  </si>
  <si>
    <t>Demontáž lepených povlakových podlah s podložkou ručně</t>
  </si>
  <si>
    <t>1651942183</t>
  </si>
  <si>
    <t>1,802*0,898</t>
  </si>
  <si>
    <t>302</t>
  </si>
  <si>
    <t>776410811</t>
  </si>
  <si>
    <t>Odstranění soklíků a lišt pryžových nebo plastových</t>
  </si>
  <si>
    <t>-1479973332</t>
  </si>
  <si>
    <t>1,802*2+0,898*2</t>
  </si>
  <si>
    <t>303</t>
  </si>
  <si>
    <t>998776103</t>
  </si>
  <si>
    <t>Přesun hmot tonážní pro podlahy povlakové v objektech v do 24 m</t>
  </si>
  <si>
    <t>972481086</t>
  </si>
  <si>
    <t>304</t>
  </si>
  <si>
    <t>998776181</t>
  </si>
  <si>
    <t>Příplatek k přesunu hmot tonážní 776 prováděný bez použití mechanizace</t>
  </si>
  <si>
    <t>-1159009705</t>
  </si>
  <si>
    <t>781</t>
  </si>
  <si>
    <t>Dokončovací práce - obklady</t>
  </si>
  <si>
    <t>305</t>
  </si>
  <si>
    <t>781471810</t>
  </si>
  <si>
    <t>Demontáž obkladů z obkladaček keramických kladených do malty</t>
  </si>
  <si>
    <t>-1397366493</t>
  </si>
  <si>
    <t>306</t>
  </si>
  <si>
    <t>781474115</t>
  </si>
  <si>
    <t>Montáž obkladů vnitřních keramických hladkých do 25 ks/m2 lepených flexibilním lepidlem</t>
  </si>
  <si>
    <t>2002985760</t>
  </si>
  <si>
    <t>307</t>
  </si>
  <si>
    <t>781475112</t>
  </si>
  <si>
    <t>Montáž obkladů vnitřních keramických hladkých do 25 ks/m2 lepených disperzním lepidlem nebo tmelem</t>
  </si>
  <si>
    <t>-581559904</t>
  </si>
  <si>
    <t>308</t>
  </si>
  <si>
    <t>59761071</t>
  </si>
  <si>
    <t xml:space="preserve">obkládačky keramické koupelnové (barevné) </t>
  </si>
  <si>
    <t>-941162542</t>
  </si>
  <si>
    <t>(1,382*2+(0,21*2+1,876*2+0,707*2+0,477*2)+0,58*2-0,7)*2*1,1-0,35*1,15</t>
  </si>
  <si>
    <t>(0,898+1,771)*2*2*1,1-0,7*2-0,4*1,15</t>
  </si>
  <si>
    <t>Prořez navíc 10%</t>
  </si>
  <si>
    <t>309</t>
  </si>
  <si>
    <t>781477111</t>
  </si>
  <si>
    <t>Příplatek k montáži obkladů vnitřních keramických hladkých za plochu do 10 m2</t>
  </si>
  <si>
    <t>-590519082</t>
  </si>
  <si>
    <t>310</t>
  </si>
  <si>
    <t>781493610</t>
  </si>
  <si>
    <t>Montáž vanových plastových dvířek lepených s uchycením na magnet</t>
  </si>
  <si>
    <t>1134947592</t>
  </si>
  <si>
    <t xml:space="preserve">Koupelna - vana </t>
  </si>
  <si>
    <t>311</t>
  </si>
  <si>
    <t>ALP.AVD004</t>
  </si>
  <si>
    <t>Magnetická vanová dvířka (pod obklady) výškově stavitelná</t>
  </si>
  <si>
    <t>-1863625988</t>
  </si>
  <si>
    <t>312</t>
  </si>
  <si>
    <t>781494511</t>
  </si>
  <si>
    <t>Plastové profily ukončovací lepené flexibilním lepidlem</t>
  </si>
  <si>
    <t>-1394246631</t>
  </si>
  <si>
    <t>1,382*2+(0,21*2+1,876*2+0,707*2+0,477*2)+0,58*2-0,7</t>
  </si>
  <si>
    <t>(0,898+1,771)*2-0,7</t>
  </si>
  <si>
    <t>313</t>
  </si>
  <si>
    <t>781121011</t>
  </si>
  <si>
    <t>Nátěr penetrační na stěnu</t>
  </si>
  <si>
    <t>1213382456</t>
  </si>
  <si>
    <t>314</t>
  </si>
  <si>
    <t>781495115</t>
  </si>
  <si>
    <t>Spárování vnitřních obkladů silikonem</t>
  </si>
  <si>
    <t>-2089671344</t>
  </si>
  <si>
    <t>Koupelna dveře</t>
  </si>
  <si>
    <t>2,05*2</t>
  </si>
  <si>
    <t xml:space="preserve"> WC dveře</t>
  </si>
  <si>
    <t>315</t>
  </si>
  <si>
    <t>781495117</t>
  </si>
  <si>
    <t>Spárování vnitřních obkladů akrylem</t>
  </si>
  <si>
    <t>33731544</t>
  </si>
  <si>
    <t>316</t>
  </si>
  <si>
    <t>781495142</t>
  </si>
  <si>
    <t>Průnik obkladem kruhový do DN 90 bez izolace</t>
  </si>
  <si>
    <t>-474568906</t>
  </si>
  <si>
    <t xml:space="preserve">Koupelna </t>
  </si>
  <si>
    <t>317</t>
  </si>
  <si>
    <t>998781103</t>
  </si>
  <si>
    <t>Přesun hmot tonážní pro obklady keramické v objektech v do 24 m</t>
  </si>
  <si>
    <t>-1362222358</t>
  </si>
  <si>
    <t>318</t>
  </si>
  <si>
    <t>998781181</t>
  </si>
  <si>
    <t>Příplatek k přesunu hmot tonážní 781 prováděný bez použití mechanizace</t>
  </si>
  <si>
    <t>-143118005</t>
  </si>
  <si>
    <t>783</t>
  </si>
  <si>
    <t>Dokončovací práce - nátěry</t>
  </si>
  <si>
    <t>319</t>
  </si>
  <si>
    <t>783101203</t>
  </si>
  <si>
    <t>Jemné obroušení podkladu truhlářských konstrukcí před provedením nátěru</t>
  </si>
  <si>
    <t>2131575301</t>
  </si>
  <si>
    <t>Vstupní dveře</t>
  </si>
  <si>
    <t>320</t>
  </si>
  <si>
    <t>783101403</t>
  </si>
  <si>
    <t>Oprášení podkladu truhlářských konstrukcí před provedením nátěru</t>
  </si>
  <si>
    <t>-1115213044</t>
  </si>
  <si>
    <t>321</t>
  </si>
  <si>
    <t>783113101</t>
  </si>
  <si>
    <t>Jednonásobný napouštěcí syntetický nátěr truhlářských konstrukcí</t>
  </si>
  <si>
    <t>-2050842012</t>
  </si>
  <si>
    <t>322</t>
  </si>
  <si>
    <t>783114101</t>
  </si>
  <si>
    <t>Základní jednonásobný syntetický nátěr truhlářských konstrukcí</t>
  </si>
  <si>
    <t>411426355</t>
  </si>
  <si>
    <t>323</t>
  </si>
  <si>
    <t>783117101</t>
  </si>
  <si>
    <t>Krycí jednonásobný syntetický nátěr truhlářských konstrukcí</t>
  </si>
  <si>
    <t>990358526</t>
  </si>
  <si>
    <t>324</t>
  </si>
  <si>
    <t>783118211</t>
  </si>
  <si>
    <t>Lakovací dvojnásobný syntetický nátěr truhlářských konstrukcí s mezibroušením</t>
  </si>
  <si>
    <t>-1446211021</t>
  </si>
  <si>
    <t>325</t>
  </si>
  <si>
    <t>783122131</t>
  </si>
  <si>
    <t>Plošné (plné) tmelení truhlářských konstrukcí včetně přebroušení disperzním tmelem</t>
  </si>
  <si>
    <t>-1452898925</t>
  </si>
  <si>
    <t>326</t>
  </si>
  <si>
    <t>783997151</t>
  </si>
  <si>
    <t>Příplatek k cenám krycího nátěru betonové podlahy za protiskluznou úpravu</t>
  </si>
  <si>
    <t>1492742007</t>
  </si>
  <si>
    <t>784</t>
  </si>
  <si>
    <t>Dokončovací práce - malby a tapety</t>
  </si>
  <si>
    <t>327</t>
  </si>
  <si>
    <t>784111001</t>
  </si>
  <si>
    <t>Oprášení (ometení ) podkladu v místnostech výšky do 3,80 m</t>
  </si>
  <si>
    <t>2014776506</t>
  </si>
  <si>
    <t>STROPY</t>
  </si>
  <si>
    <t>-((1,382*2+0,201*2+1,876*2+0,707*2+0,477*2)*2+0,58*0,707+0,58*2,081*2)</t>
  </si>
  <si>
    <t>-(-0,707*2,081-0,35*1,15)</t>
  </si>
  <si>
    <t>-((0,898*2+1,771*2)*2-0,7*1,75-0,4*1,15)</t>
  </si>
  <si>
    <t>328</t>
  </si>
  <si>
    <t>784111011</t>
  </si>
  <si>
    <t>Obroušení podkladu omítnutého v místnostech výšky do 3,80 m</t>
  </si>
  <si>
    <t>-807862104</t>
  </si>
  <si>
    <t>329</t>
  </si>
  <si>
    <t>784121001</t>
  </si>
  <si>
    <t>Oškrabání malby v mísnostech výšky do 3,80 m</t>
  </si>
  <si>
    <t>-804347374</t>
  </si>
  <si>
    <t>50% ploch - neotloukaných stěn a rákosových omítek</t>
  </si>
  <si>
    <t>4,924*1,771*0,5+0,526*2*0,9*0,5</t>
  </si>
  <si>
    <t>(5,091*2+3,509*2)*3,002*0,5-0,9*2,17*2-1,589*1,887+0,25*(1,589+1,887*2)*0,5</t>
  </si>
  <si>
    <t>(5,729*2+0,929*2+1,596*2+0,736*2)*2,988*0,5+0,25*(1,59+1,883*2)*0,5-1,596*1,883-0,9*2,17</t>
  </si>
  <si>
    <t>((5,091*2+0,802*2+0,831*2+0,775*2+0,307*2)*2,965+0,25*0,775+0,25*1,878+0,25*2,666)*0,5</t>
  </si>
  <si>
    <t>(2,519+1,675*2)*3,229*0,5-0,8*1,874+0,25*(0,8+1,874*2)*0,5</t>
  </si>
  <si>
    <t>(1,575*2+1,722*2)*3,229*0,5-0,7*2</t>
  </si>
  <si>
    <t>(4,924*2+1,771*2)*3,004*0,5-1,2*2,184-0,7*2,004-0,9*2,158*2+0,526*(0,9*2+2,17*4)*0,5</t>
  </si>
  <si>
    <t>(1,382*2+0,201*2+1,876*2+0,707*2+0,477*2)*3,264*0,5-0,707*2,081-0,35*1,15</t>
  </si>
  <si>
    <t>0,58*(0,707+2,081*2)*0,5</t>
  </si>
  <si>
    <t>(0,898*2+1,771*2)*3,254*0,5-0,7*2-0,4*1,15</t>
  </si>
  <si>
    <t>-((1,382*2+0,201*2+1,876*2+0,707*2+0,477*2)*1,87+0,58*0,707+0,58*2,081*2)</t>
  </si>
  <si>
    <t>330</t>
  </si>
  <si>
    <t>784121011</t>
  </si>
  <si>
    <t>Rozmývání podkladu po oškrabání malby v místnostech výšky do 3,80 m</t>
  </si>
  <si>
    <t>627329813</t>
  </si>
  <si>
    <t>(5,091*2+0,802*2+0,831*2+0,775*2+0,307*2)*2,965*0,5+0,25*0,775*0,5+0,25*1,878*0,5+0,25*2,666*0,5</t>
  </si>
  <si>
    <t>331</t>
  </si>
  <si>
    <t>784161001</t>
  </si>
  <si>
    <t>Tmelení spar a rohů šířky do 3 mm akrylátovým tmelem v místnostech výšky do 3,80 m</t>
  </si>
  <si>
    <t>-1116749373</t>
  </si>
  <si>
    <t>okna</t>
  </si>
  <si>
    <t>1,596*2+1,883*2+1,589*2+1,887*2+0,831+2,066+0,775*2+1,878+0,8*2+1,874*2+0,446*4</t>
  </si>
  <si>
    <t>1,216*4+0,4*2+1,15*2+0,35*2+1,15*2</t>
  </si>
  <si>
    <t>dveře</t>
  </si>
  <si>
    <t>5*2*6+1,2+2,184*2</t>
  </si>
  <si>
    <t>332</t>
  </si>
  <si>
    <t>784171001</t>
  </si>
  <si>
    <t>Olepování vnitřních ploch páskou v místnostech výšky do 3,80 m</t>
  </si>
  <si>
    <t>-1182554056</t>
  </si>
  <si>
    <t>333</t>
  </si>
  <si>
    <t>58124833</t>
  </si>
  <si>
    <t>páska pro malířské potřeby maskovací krepová 19mm x 50 m</t>
  </si>
  <si>
    <t>-2139482709</t>
  </si>
  <si>
    <t>334</t>
  </si>
  <si>
    <t>784171101</t>
  </si>
  <si>
    <t>Zakrytí vnitřních podlah včetně pozdějšího odkrytí</t>
  </si>
  <si>
    <t>-350520146</t>
  </si>
  <si>
    <t>335</t>
  </si>
  <si>
    <t>58124842</t>
  </si>
  <si>
    <t>fólie pro malířské potřeby zakrývací, 7µ, 4 x 5 m</t>
  </si>
  <si>
    <t>948959186</t>
  </si>
  <si>
    <t>336</t>
  </si>
  <si>
    <t>784171121</t>
  </si>
  <si>
    <t xml:space="preserve">Zakrytí vnitřních ploch  konstrukcí nebo prvků  v místnostech výšky do 3,80 m</t>
  </si>
  <si>
    <t>-495378806</t>
  </si>
  <si>
    <t>1,596*1,883+1,589*1,887+0,831*2,066+0,775*1,878+0,8*1,874+0,446*2,216*2</t>
  </si>
  <si>
    <t>0,4*1,15+0,35*1,15</t>
  </si>
  <si>
    <t>337</t>
  </si>
  <si>
    <t>784181121</t>
  </si>
  <si>
    <t>Hloubková jednonásobná penetrace podkladu v místnostech výšky do 3,80 m</t>
  </si>
  <si>
    <t>1225975527</t>
  </si>
  <si>
    <t>(2,519*2+1,575*2)*3,229-0,8*1,874-0,7*2,17+0,25*(0,8+1,874*2)</t>
  </si>
  <si>
    <t>338</t>
  </si>
  <si>
    <t>784211101</t>
  </si>
  <si>
    <t>Dvojnásobné bílé malby ze směsí za mokra výborně otěruvzdorných v místnostech výšky do 3,80 m</t>
  </si>
  <si>
    <t>-1657397877</t>
  </si>
  <si>
    <t>339</t>
  </si>
  <si>
    <t>784211141</t>
  </si>
  <si>
    <t>Příplatek k cenám 2x maleb ze směsí za mokra za provádění plochy do 5m2</t>
  </si>
  <si>
    <t>-566872549</t>
  </si>
  <si>
    <t>1,575*1,722</t>
  </si>
  <si>
    <t>1,575*3,229*2</t>
  </si>
  <si>
    <t>1,382*1,5*2</t>
  </si>
  <si>
    <t>0,898*1,35*2+1,771*1,35*2</t>
  </si>
  <si>
    <t>VRN</t>
  </si>
  <si>
    <t>Vedlejší rozpočtové náklady</t>
  </si>
  <si>
    <t>VRN3</t>
  </si>
  <si>
    <t>Zařízení staveniště</t>
  </si>
  <si>
    <t>340</t>
  </si>
  <si>
    <t>030001000</t>
  </si>
  <si>
    <t>den</t>
  </si>
  <si>
    <t>1024</t>
  </si>
  <si>
    <t>980866069</t>
  </si>
  <si>
    <t>VRN4</t>
  </si>
  <si>
    <t>Inženýrská činnost</t>
  </si>
  <si>
    <t>341</t>
  </si>
  <si>
    <t>044002000</t>
  </si>
  <si>
    <t>Revize plyn</t>
  </si>
  <si>
    <t>1934263161</t>
  </si>
  <si>
    <t>VRN7</t>
  </si>
  <si>
    <t>Provozní vlivy</t>
  </si>
  <si>
    <t>342</t>
  </si>
  <si>
    <t>070001000</t>
  </si>
  <si>
    <t>2054115988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</si>
</sst>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Eliášova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30. 4. 2021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'01.1 - Eliášova 46,byt č....'!J30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'01.1 - Eliášova 46,byt č....'!P149</f>
        <v>0</v>
      </c>
      <c r="AV95" s="128">
        <f>'01.1 - Eliášova 46,byt č....'!J33</f>
        <v>0</v>
      </c>
      <c r="AW95" s="128">
        <f>'01.1 - Eliášova 46,byt č....'!J34</f>
        <v>0</v>
      </c>
      <c r="AX95" s="128">
        <f>'01.1 - Eliášova 46,byt č....'!J35</f>
        <v>0</v>
      </c>
      <c r="AY95" s="128">
        <f>'01.1 - Eliášova 46,byt č....'!J36</f>
        <v>0</v>
      </c>
      <c r="AZ95" s="128">
        <f>'01.1 - Eliášova 46,byt č....'!F33</f>
        <v>0</v>
      </c>
      <c r="BA95" s="128">
        <f>'01.1 - Eliášova 46,byt č....'!F34</f>
        <v>0</v>
      </c>
      <c r="BB95" s="128">
        <f>'01.1 - Eliášova 46,byt č....'!F35</f>
        <v>0</v>
      </c>
      <c r="BC95" s="128">
        <f>'01.1 - Eliášova 46,byt č....'!F36</f>
        <v>0</v>
      </c>
      <c r="BD95" s="130">
        <f>'01.1 - Eliášova 46,byt č....'!F37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Gc8HpNfKhCRfDQcM39UujN1lIMVkLPEZWGBn8IV5ld6V7lTyYbOb5HGGqm627mWaluzRnjzlbnNRQDq3NwaVGg==" hashValue="bkvvEiP6Aykgwy9vYWchXfmjSpp93kRBynuIshCslgXlJV1yj1kiXsCTsEdMZQDigtfYRnNKZErrJuF616IKD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.1 - Eliášova 46,byt č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Eliášova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30. 4. 2021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86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87</v>
      </c>
      <c r="F15" s="38"/>
      <c r="G15" s="38"/>
      <c r="H15" s="38"/>
      <c r="I15" s="136" t="s">
        <v>26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88</v>
      </c>
      <c r="F24" s="38"/>
      <c r="G24" s="38"/>
      <c r="H24" s="38"/>
      <c r="I24" s="136" t="s">
        <v>26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ROUND((SUM(BE149:BE2057)),  2)</f>
        <v>0</v>
      </c>
      <c r="G33" s="38"/>
      <c r="H33" s="38"/>
      <c r="I33" s="151">
        <v>0.20999999999999999</v>
      </c>
      <c r="J33" s="150">
        <f>ROUND(((SUM(BE149:BE2057))*I33),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ROUND((SUM(BF149:BF2057)),  2)</f>
        <v>0</v>
      </c>
      <c r="G34" s="38"/>
      <c r="H34" s="38"/>
      <c r="I34" s="151">
        <v>0.14999999999999999</v>
      </c>
      <c r="J34" s="150">
        <f>ROUND(((SUM(BF149:BF2057))*I34),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ROUND((SUM(BG149:BG2057)),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ROUND((SUM(BH149:BH2057)),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ROUND((SUM(BI149:BI2057)),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Eliášova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01.1 - Eliášova 46,byt č.14 -po  p. Pilíkové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Městská část Praha 6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Ing.Ladislav Konečný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J149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J150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J151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J172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J363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J451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J458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100</v>
      </c>
      <c r="E103" s="178"/>
      <c r="F103" s="178"/>
      <c r="G103" s="178"/>
      <c r="H103" s="178"/>
      <c r="I103" s="178"/>
      <c r="J103" s="179">
        <f>J460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J461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J497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J564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J626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J681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J690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107</v>
      </c>
      <c r="E110" s="184"/>
      <c r="F110" s="184"/>
      <c r="G110" s="184"/>
      <c r="H110" s="184"/>
      <c r="I110" s="184"/>
      <c r="J110" s="185">
        <f>J754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108</v>
      </c>
      <c r="E111" s="184"/>
      <c r="F111" s="184"/>
      <c r="G111" s="184"/>
      <c r="H111" s="184"/>
      <c r="I111" s="184"/>
      <c r="J111" s="185">
        <f>J762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109</v>
      </c>
      <c r="E112" s="184"/>
      <c r="F112" s="184"/>
      <c r="G112" s="184"/>
      <c r="H112" s="184"/>
      <c r="I112" s="184"/>
      <c r="J112" s="185">
        <f>J766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110</v>
      </c>
      <c r="E113" s="184"/>
      <c r="F113" s="184"/>
      <c r="G113" s="184"/>
      <c r="H113" s="184"/>
      <c r="I113" s="184"/>
      <c r="J113" s="185">
        <f>J788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111</v>
      </c>
      <c r="E114" s="184"/>
      <c r="F114" s="184"/>
      <c r="G114" s="184"/>
      <c r="H114" s="184"/>
      <c r="I114" s="184"/>
      <c r="J114" s="185">
        <f>J793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112</v>
      </c>
      <c r="E115" s="184"/>
      <c r="F115" s="184"/>
      <c r="G115" s="184"/>
      <c r="H115" s="184"/>
      <c r="I115" s="184"/>
      <c r="J115" s="185">
        <f>J812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113</v>
      </c>
      <c r="E116" s="184"/>
      <c r="F116" s="184"/>
      <c r="G116" s="184"/>
      <c r="H116" s="184"/>
      <c r="I116" s="184"/>
      <c r="J116" s="185">
        <f>J1137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114</v>
      </c>
      <c r="E117" s="184"/>
      <c r="F117" s="184"/>
      <c r="G117" s="184"/>
      <c r="H117" s="184"/>
      <c r="I117" s="184"/>
      <c r="J117" s="185">
        <f>J1188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115</v>
      </c>
      <c r="E118" s="184"/>
      <c r="F118" s="184"/>
      <c r="G118" s="184"/>
      <c r="H118" s="184"/>
      <c r="I118" s="184"/>
      <c r="J118" s="185">
        <f>J1242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116</v>
      </c>
      <c r="E119" s="184"/>
      <c r="F119" s="184"/>
      <c r="G119" s="184"/>
      <c r="H119" s="184"/>
      <c r="I119" s="184"/>
      <c r="J119" s="185">
        <f>J1254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117</v>
      </c>
      <c r="E120" s="184"/>
      <c r="F120" s="184"/>
      <c r="G120" s="184"/>
      <c r="H120" s="184"/>
      <c r="I120" s="184"/>
      <c r="J120" s="185">
        <f>J1440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118</v>
      </c>
      <c r="E121" s="184"/>
      <c r="F121" s="184"/>
      <c r="G121" s="184"/>
      <c r="H121" s="184"/>
      <c r="I121" s="184"/>
      <c r="J121" s="185">
        <f>J1550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119</v>
      </c>
      <c r="E122" s="184"/>
      <c r="F122" s="184"/>
      <c r="G122" s="184"/>
      <c r="H122" s="184"/>
      <c r="I122" s="184"/>
      <c r="J122" s="185">
        <f>J1595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120</v>
      </c>
      <c r="E123" s="184"/>
      <c r="F123" s="184"/>
      <c r="G123" s="184"/>
      <c r="H123" s="184"/>
      <c r="I123" s="184"/>
      <c r="J123" s="185">
        <f>J1617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121</v>
      </c>
      <c r="E124" s="184"/>
      <c r="F124" s="184"/>
      <c r="G124" s="184"/>
      <c r="H124" s="184"/>
      <c r="I124" s="184"/>
      <c r="J124" s="185">
        <f>J1685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122</v>
      </c>
      <c r="E125" s="184"/>
      <c r="F125" s="184"/>
      <c r="G125" s="184"/>
      <c r="H125" s="184"/>
      <c r="I125" s="184"/>
      <c r="J125" s="185">
        <f>J1713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5"/>
      <c r="C126" s="176"/>
      <c r="D126" s="177" t="s">
        <v>123</v>
      </c>
      <c r="E126" s="178"/>
      <c r="F126" s="178"/>
      <c r="G126" s="178"/>
      <c r="H126" s="178"/>
      <c r="I126" s="178"/>
      <c r="J126" s="179">
        <f>J2051</f>
        <v>0</v>
      </c>
      <c r="K126" s="176"/>
      <c r="L126" s="18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81"/>
      <c r="C127" s="182"/>
      <c r="D127" s="183" t="s">
        <v>124</v>
      </c>
      <c r="E127" s="184"/>
      <c r="F127" s="184"/>
      <c r="G127" s="184"/>
      <c r="H127" s="184"/>
      <c r="I127" s="184"/>
      <c r="J127" s="185">
        <f>J2052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1"/>
      <c r="C128" s="182"/>
      <c r="D128" s="183" t="s">
        <v>125</v>
      </c>
      <c r="E128" s="184"/>
      <c r="F128" s="184"/>
      <c r="G128" s="184"/>
      <c r="H128" s="184"/>
      <c r="I128" s="184"/>
      <c r="J128" s="185">
        <f>J2054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1"/>
      <c r="C129" s="182"/>
      <c r="D129" s="183" t="s">
        <v>126</v>
      </c>
      <c r="E129" s="184"/>
      <c r="F129" s="184"/>
      <c r="G129" s="184"/>
      <c r="H129" s="184"/>
      <c r="I129" s="184"/>
      <c r="J129" s="185">
        <f>J2056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5" s="2" customFormat="1" ht="6.96" customHeight="1">
      <c r="A135" s="38"/>
      <c r="B135" s="68"/>
      <c r="C135" s="69"/>
      <c r="D135" s="69"/>
      <c r="E135" s="69"/>
      <c r="F135" s="69"/>
      <c r="G135" s="69"/>
      <c r="H135" s="69"/>
      <c r="I135" s="69"/>
      <c r="J135" s="69"/>
      <c r="K135" s="69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24.96" customHeight="1">
      <c r="A136" s="38"/>
      <c r="B136" s="39"/>
      <c r="C136" s="23" t="s">
        <v>127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170" t="str">
        <f>E7</f>
        <v>Eliášova</v>
      </c>
      <c r="F139" s="32"/>
      <c r="G139" s="32"/>
      <c r="H139" s="32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84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76" t="str">
        <f>E9</f>
        <v xml:space="preserve">01.1 - Eliášova 46,byt č.14 -po  p. Pilíkové </v>
      </c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2" t="s">
        <v>20</v>
      </c>
      <c r="D143" s="40"/>
      <c r="E143" s="40"/>
      <c r="F143" s="27" t="str">
        <f>F12</f>
        <v xml:space="preserve"> </v>
      </c>
      <c r="G143" s="40"/>
      <c r="H143" s="40"/>
      <c r="I143" s="32" t="s">
        <v>22</v>
      </c>
      <c r="J143" s="79" t="str">
        <f>IF(J12="","",J12)</f>
        <v>30. 4. 2021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24</v>
      </c>
      <c r="D145" s="40"/>
      <c r="E145" s="40"/>
      <c r="F145" s="27" t="str">
        <f>E15</f>
        <v>Městská část Praha 6</v>
      </c>
      <c r="G145" s="40"/>
      <c r="H145" s="40"/>
      <c r="I145" s="32" t="s">
        <v>29</v>
      </c>
      <c r="J145" s="36" t="str">
        <f>E21</f>
        <v xml:space="preserve"> 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27</v>
      </c>
      <c r="D146" s="40"/>
      <c r="E146" s="40"/>
      <c r="F146" s="27" t="str">
        <f>IF(E18="","",E18)</f>
        <v>Vyplň údaj</v>
      </c>
      <c r="G146" s="40"/>
      <c r="H146" s="40"/>
      <c r="I146" s="32" t="s">
        <v>31</v>
      </c>
      <c r="J146" s="36" t="str">
        <f>E24</f>
        <v>Ing.Ladislav Konečný</v>
      </c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0.32" customHeight="1">
      <c r="A147" s="38"/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11" customFormat="1" ht="29.28" customHeight="1">
      <c r="A148" s="187"/>
      <c r="B148" s="188"/>
      <c r="C148" s="189" t="s">
        <v>128</v>
      </c>
      <c r="D148" s="190" t="s">
        <v>58</v>
      </c>
      <c r="E148" s="190" t="s">
        <v>54</v>
      </c>
      <c r="F148" s="190" t="s">
        <v>55</v>
      </c>
      <c r="G148" s="190" t="s">
        <v>129</v>
      </c>
      <c r="H148" s="190" t="s">
        <v>130</v>
      </c>
      <c r="I148" s="190" t="s">
        <v>131</v>
      </c>
      <c r="J148" s="191" t="s">
        <v>91</v>
      </c>
      <c r="K148" s="192" t="s">
        <v>132</v>
      </c>
      <c r="L148" s="193"/>
      <c r="M148" s="100" t="s">
        <v>1</v>
      </c>
      <c r="N148" s="101" t="s">
        <v>37</v>
      </c>
      <c r="O148" s="101" t="s">
        <v>133</v>
      </c>
      <c r="P148" s="101" t="s">
        <v>134</v>
      </c>
      <c r="Q148" s="101" t="s">
        <v>135</v>
      </c>
      <c r="R148" s="101" t="s">
        <v>136</v>
      </c>
      <c r="S148" s="101" t="s">
        <v>137</v>
      </c>
      <c r="T148" s="102" t="s">
        <v>138</v>
      </c>
      <c r="U148" s="187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/>
    </row>
    <row r="149" s="2" customFormat="1" ht="22.8" customHeight="1">
      <c r="A149" s="38"/>
      <c r="B149" s="39"/>
      <c r="C149" s="107" t="s">
        <v>139</v>
      </c>
      <c r="D149" s="40"/>
      <c r="E149" s="40"/>
      <c r="F149" s="40"/>
      <c r="G149" s="40"/>
      <c r="H149" s="40"/>
      <c r="I149" s="40"/>
      <c r="J149" s="194">
        <f>BK149</f>
        <v>0</v>
      </c>
      <c r="K149" s="40"/>
      <c r="L149" s="44"/>
      <c r="M149" s="103"/>
      <c r="N149" s="195"/>
      <c r="O149" s="104"/>
      <c r="P149" s="196">
        <f>P150+P460+P2051</f>
        <v>0</v>
      </c>
      <c r="Q149" s="104"/>
      <c r="R149" s="196">
        <f>R150+R460+R2051</f>
        <v>22.998027749999999</v>
      </c>
      <c r="S149" s="104"/>
      <c r="T149" s="197">
        <f>T150+T460+T2051</f>
        <v>30.79124727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72</v>
      </c>
      <c r="AU149" s="17" t="s">
        <v>93</v>
      </c>
      <c r="BK149" s="198">
        <f>BK150+BK460+BK2051</f>
        <v>0</v>
      </c>
    </row>
    <row r="150" s="12" customFormat="1" ht="25.92" customHeight="1">
      <c r="A150" s="12"/>
      <c r="B150" s="199"/>
      <c r="C150" s="200"/>
      <c r="D150" s="201" t="s">
        <v>72</v>
      </c>
      <c r="E150" s="202" t="s">
        <v>140</v>
      </c>
      <c r="F150" s="202" t="s">
        <v>141</v>
      </c>
      <c r="G150" s="200"/>
      <c r="H150" s="200"/>
      <c r="I150" s="203"/>
      <c r="J150" s="204">
        <f>BK150</f>
        <v>0</v>
      </c>
      <c r="K150" s="200"/>
      <c r="L150" s="205"/>
      <c r="M150" s="206"/>
      <c r="N150" s="207"/>
      <c r="O150" s="207"/>
      <c r="P150" s="208">
        <f>P151+P172+P363+P451+P458</f>
        <v>0</v>
      </c>
      <c r="Q150" s="207"/>
      <c r="R150" s="208">
        <f>R151+R172+R363+R451+R458</f>
        <v>16.69062645</v>
      </c>
      <c r="S150" s="207"/>
      <c r="T150" s="209">
        <f>T151+T172+T363+T451+T458</f>
        <v>24.169692999999999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72</v>
      </c>
      <c r="AU150" s="211" t="s">
        <v>73</v>
      </c>
      <c r="AY150" s="210" t="s">
        <v>142</v>
      </c>
      <c r="BK150" s="212">
        <f>BK151+BK172+BK363+BK451+BK458</f>
        <v>0</v>
      </c>
    </row>
    <row r="151" s="12" customFormat="1" ht="22.8" customHeight="1">
      <c r="A151" s="12"/>
      <c r="B151" s="199"/>
      <c r="C151" s="200"/>
      <c r="D151" s="201" t="s">
        <v>72</v>
      </c>
      <c r="E151" s="213" t="s">
        <v>143</v>
      </c>
      <c r="F151" s="213" t="s">
        <v>144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SUM(P152:P171)</f>
        <v>0</v>
      </c>
      <c r="Q151" s="207"/>
      <c r="R151" s="208">
        <f>SUM(R152:R171)</f>
        <v>4.3272666200000005</v>
      </c>
      <c r="S151" s="207"/>
      <c r="T151" s="209">
        <f>SUM(T152:T171)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81</v>
      </c>
      <c r="AT151" s="211" t="s">
        <v>72</v>
      </c>
      <c r="AU151" s="211" t="s">
        <v>81</v>
      </c>
      <c r="AY151" s="210" t="s">
        <v>142</v>
      </c>
      <c r="BK151" s="212">
        <f>SUM(BK152:BK171)</f>
        <v>0</v>
      </c>
    </row>
    <row r="152" s="2" customFormat="1" ht="24.15" customHeight="1">
      <c r="A152" s="38"/>
      <c r="B152" s="39"/>
      <c r="C152" s="215" t="s">
        <v>81</v>
      </c>
      <c r="D152" s="215" t="s">
        <v>145</v>
      </c>
      <c r="E152" s="216" t="s">
        <v>146</v>
      </c>
      <c r="F152" s="217" t="s">
        <v>147</v>
      </c>
      <c r="G152" s="218" t="s">
        <v>148</v>
      </c>
      <c r="H152" s="219">
        <v>0.052999999999999998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39</v>
      </c>
      <c r="O152" s="91"/>
      <c r="P152" s="225">
        <f>O152*H152</f>
        <v>0</v>
      </c>
      <c r="Q152" s="225">
        <v>0.019539999999999998</v>
      </c>
      <c r="R152" s="225">
        <f>Q152*H152</f>
        <v>0.0010356199999999999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149</v>
      </c>
      <c r="AT152" s="227" t="s">
        <v>145</v>
      </c>
      <c r="AU152" s="227" t="s">
        <v>150</v>
      </c>
      <c r="AY152" s="17" t="s">
        <v>142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150</v>
      </c>
      <c r="BK152" s="228">
        <f>ROUND(I152*H152,2)</f>
        <v>0</v>
      </c>
      <c r="BL152" s="17" t="s">
        <v>149</v>
      </c>
      <c r="BM152" s="227" t="s">
        <v>151</v>
      </c>
    </row>
    <row r="153" s="13" customFormat="1">
      <c r="A153" s="13"/>
      <c r="B153" s="229"/>
      <c r="C153" s="230"/>
      <c r="D153" s="231" t="s">
        <v>152</v>
      </c>
      <c r="E153" s="232" t="s">
        <v>1</v>
      </c>
      <c r="F153" s="233" t="s">
        <v>153</v>
      </c>
      <c r="G153" s="230"/>
      <c r="H153" s="232" t="s">
        <v>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152</v>
      </c>
      <c r="AU153" s="239" t="s">
        <v>150</v>
      </c>
      <c r="AV153" s="13" t="s">
        <v>81</v>
      </c>
      <c r="AW153" s="13" t="s">
        <v>30</v>
      </c>
      <c r="AX153" s="13" t="s">
        <v>73</v>
      </c>
      <c r="AY153" s="239" t="s">
        <v>142</v>
      </c>
    </row>
    <row r="154" s="14" customFormat="1">
      <c r="A154" s="14"/>
      <c r="B154" s="240"/>
      <c r="C154" s="241"/>
      <c r="D154" s="231" t="s">
        <v>152</v>
      </c>
      <c r="E154" s="242" t="s">
        <v>1</v>
      </c>
      <c r="F154" s="243" t="s">
        <v>154</v>
      </c>
      <c r="G154" s="241"/>
      <c r="H154" s="244">
        <v>0.052999999999999998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152</v>
      </c>
      <c r="AU154" s="250" t="s">
        <v>150</v>
      </c>
      <c r="AV154" s="14" t="s">
        <v>150</v>
      </c>
      <c r="AW154" s="14" t="s">
        <v>30</v>
      </c>
      <c r="AX154" s="14" t="s">
        <v>81</v>
      </c>
      <c r="AY154" s="250" t="s">
        <v>142</v>
      </c>
    </row>
    <row r="155" s="2" customFormat="1" ht="24.15" customHeight="1">
      <c r="A155" s="38"/>
      <c r="B155" s="39"/>
      <c r="C155" s="251" t="s">
        <v>150</v>
      </c>
      <c r="D155" s="251" t="s">
        <v>155</v>
      </c>
      <c r="E155" s="252" t="s">
        <v>156</v>
      </c>
      <c r="F155" s="253" t="s">
        <v>157</v>
      </c>
      <c r="G155" s="254" t="s">
        <v>148</v>
      </c>
      <c r="H155" s="255">
        <v>0.058999999999999997</v>
      </c>
      <c r="I155" s="256"/>
      <c r="J155" s="257">
        <f>ROUND(I155*H155,2)</f>
        <v>0</v>
      </c>
      <c r="K155" s="258"/>
      <c r="L155" s="259"/>
      <c r="M155" s="260" t="s">
        <v>1</v>
      </c>
      <c r="N155" s="261" t="s">
        <v>39</v>
      </c>
      <c r="O155" s="91"/>
      <c r="P155" s="225">
        <f>O155*H155</f>
        <v>0</v>
      </c>
      <c r="Q155" s="225">
        <v>1</v>
      </c>
      <c r="R155" s="225">
        <f>Q155*H155</f>
        <v>0.058999999999999997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158</v>
      </c>
      <c r="AT155" s="227" t="s">
        <v>155</v>
      </c>
      <c r="AU155" s="227" t="s">
        <v>150</v>
      </c>
      <c r="AY155" s="17" t="s">
        <v>142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150</v>
      </c>
      <c r="BK155" s="228">
        <f>ROUND(I155*H155,2)</f>
        <v>0</v>
      </c>
      <c r="BL155" s="17" t="s">
        <v>149</v>
      </c>
      <c r="BM155" s="227" t="s">
        <v>159</v>
      </c>
    </row>
    <row r="156" s="13" customFormat="1">
      <c r="A156" s="13"/>
      <c r="B156" s="229"/>
      <c r="C156" s="230"/>
      <c r="D156" s="231" t="s">
        <v>152</v>
      </c>
      <c r="E156" s="232" t="s">
        <v>1</v>
      </c>
      <c r="F156" s="233" t="s">
        <v>160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152</v>
      </c>
      <c r="AU156" s="239" t="s">
        <v>150</v>
      </c>
      <c r="AV156" s="13" t="s">
        <v>81</v>
      </c>
      <c r="AW156" s="13" t="s">
        <v>30</v>
      </c>
      <c r="AX156" s="13" t="s">
        <v>73</v>
      </c>
      <c r="AY156" s="239" t="s">
        <v>142</v>
      </c>
    </row>
    <row r="157" s="14" customFormat="1">
      <c r="A157" s="14"/>
      <c r="B157" s="240"/>
      <c r="C157" s="241"/>
      <c r="D157" s="231" t="s">
        <v>152</v>
      </c>
      <c r="E157" s="242" t="s">
        <v>1</v>
      </c>
      <c r="F157" s="243" t="s">
        <v>161</v>
      </c>
      <c r="G157" s="241"/>
      <c r="H157" s="244">
        <v>0.058999999999999997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152</v>
      </c>
      <c r="AU157" s="250" t="s">
        <v>150</v>
      </c>
      <c r="AV157" s="14" t="s">
        <v>150</v>
      </c>
      <c r="AW157" s="14" t="s">
        <v>30</v>
      </c>
      <c r="AX157" s="14" t="s">
        <v>81</v>
      </c>
      <c r="AY157" s="250" t="s">
        <v>142</v>
      </c>
    </row>
    <row r="158" s="2" customFormat="1" ht="24.15" customHeight="1">
      <c r="A158" s="38"/>
      <c r="B158" s="39"/>
      <c r="C158" s="215" t="s">
        <v>143</v>
      </c>
      <c r="D158" s="215" t="s">
        <v>145</v>
      </c>
      <c r="E158" s="216" t="s">
        <v>162</v>
      </c>
      <c r="F158" s="217" t="s">
        <v>163</v>
      </c>
      <c r="G158" s="218" t="s">
        <v>164</v>
      </c>
      <c r="H158" s="219">
        <v>8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39</v>
      </c>
      <c r="O158" s="91"/>
      <c r="P158" s="225">
        <f>O158*H158</f>
        <v>0</v>
      </c>
      <c r="Q158" s="225">
        <v>0.046940000000000003</v>
      </c>
      <c r="R158" s="225">
        <f>Q158*H158</f>
        <v>0.37552000000000002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149</v>
      </c>
      <c r="AT158" s="227" t="s">
        <v>145</v>
      </c>
      <c r="AU158" s="227" t="s">
        <v>150</v>
      </c>
      <c r="AY158" s="17" t="s">
        <v>142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150</v>
      </c>
      <c r="BK158" s="228">
        <f>ROUND(I158*H158,2)</f>
        <v>0</v>
      </c>
      <c r="BL158" s="17" t="s">
        <v>149</v>
      </c>
      <c r="BM158" s="227" t="s">
        <v>165</v>
      </c>
    </row>
    <row r="159" s="13" customFormat="1">
      <c r="A159" s="13"/>
      <c r="B159" s="229"/>
      <c r="C159" s="230"/>
      <c r="D159" s="231" t="s">
        <v>152</v>
      </c>
      <c r="E159" s="232" t="s">
        <v>1</v>
      </c>
      <c r="F159" s="233" t="s">
        <v>166</v>
      </c>
      <c r="G159" s="230"/>
      <c r="H159" s="232" t="s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152</v>
      </c>
      <c r="AU159" s="239" t="s">
        <v>150</v>
      </c>
      <c r="AV159" s="13" t="s">
        <v>81</v>
      </c>
      <c r="AW159" s="13" t="s">
        <v>30</v>
      </c>
      <c r="AX159" s="13" t="s">
        <v>73</v>
      </c>
      <c r="AY159" s="239" t="s">
        <v>142</v>
      </c>
    </row>
    <row r="160" s="14" customFormat="1">
      <c r="A160" s="14"/>
      <c r="B160" s="240"/>
      <c r="C160" s="241"/>
      <c r="D160" s="231" t="s">
        <v>152</v>
      </c>
      <c r="E160" s="242" t="s">
        <v>1</v>
      </c>
      <c r="F160" s="243" t="s">
        <v>158</v>
      </c>
      <c r="G160" s="241"/>
      <c r="H160" s="244">
        <v>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152</v>
      </c>
      <c r="AU160" s="250" t="s">
        <v>150</v>
      </c>
      <c r="AV160" s="14" t="s">
        <v>150</v>
      </c>
      <c r="AW160" s="14" t="s">
        <v>30</v>
      </c>
      <c r="AX160" s="14" t="s">
        <v>81</v>
      </c>
      <c r="AY160" s="250" t="s">
        <v>142</v>
      </c>
    </row>
    <row r="161" s="2" customFormat="1" ht="24.15" customHeight="1">
      <c r="A161" s="38"/>
      <c r="B161" s="39"/>
      <c r="C161" s="215" t="s">
        <v>149</v>
      </c>
      <c r="D161" s="215" t="s">
        <v>145</v>
      </c>
      <c r="E161" s="216" t="s">
        <v>167</v>
      </c>
      <c r="F161" s="217" t="s">
        <v>168</v>
      </c>
      <c r="G161" s="218" t="s">
        <v>169</v>
      </c>
      <c r="H161" s="219">
        <v>7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39</v>
      </c>
      <c r="O161" s="91"/>
      <c r="P161" s="225">
        <f>O161*H161</f>
        <v>0</v>
      </c>
      <c r="Q161" s="225">
        <v>0.25364999999999999</v>
      </c>
      <c r="R161" s="225">
        <f>Q161*H161</f>
        <v>1.77555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149</v>
      </c>
      <c r="AT161" s="227" t="s">
        <v>145</v>
      </c>
      <c r="AU161" s="227" t="s">
        <v>150</v>
      </c>
      <c r="AY161" s="17" t="s">
        <v>142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150</v>
      </c>
      <c r="BK161" s="228">
        <f>ROUND(I161*H161,2)</f>
        <v>0</v>
      </c>
      <c r="BL161" s="17" t="s">
        <v>149</v>
      </c>
      <c r="BM161" s="227" t="s">
        <v>170</v>
      </c>
    </row>
    <row r="162" s="13" customFormat="1">
      <c r="A162" s="13"/>
      <c r="B162" s="229"/>
      <c r="C162" s="230"/>
      <c r="D162" s="231" t="s">
        <v>152</v>
      </c>
      <c r="E162" s="232" t="s">
        <v>1</v>
      </c>
      <c r="F162" s="233" t="s">
        <v>160</v>
      </c>
      <c r="G162" s="230"/>
      <c r="H162" s="232" t="s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152</v>
      </c>
      <c r="AU162" s="239" t="s">
        <v>150</v>
      </c>
      <c r="AV162" s="13" t="s">
        <v>81</v>
      </c>
      <c r="AW162" s="13" t="s">
        <v>30</v>
      </c>
      <c r="AX162" s="13" t="s">
        <v>73</v>
      </c>
      <c r="AY162" s="239" t="s">
        <v>142</v>
      </c>
    </row>
    <row r="163" s="14" customFormat="1">
      <c r="A163" s="14"/>
      <c r="B163" s="240"/>
      <c r="C163" s="241"/>
      <c r="D163" s="231" t="s">
        <v>152</v>
      </c>
      <c r="E163" s="242" t="s">
        <v>1</v>
      </c>
      <c r="F163" s="243" t="s">
        <v>171</v>
      </c>
      <c r="G163" s="241"/>
      <c r="H163" s="244">
        <v>6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152</v>
      </c>
      <c r="AU163" s="250" t="s">
        <v>150</v>
      </c>
      <c r="AV163" s="14" t="s">
        <v>150</v>
      </c>
      <c r="AW163" s="14" t="s">
        <v>30</v>
      </c>
      <c r="AX163" s="14" t="s">
        <v>73</v>
      </c>
      <c r="AY163" s="250" t="s">
        <v>142</v>
      </c>
    </row>
    <row r="164" s="13" customFormat="1">
      <c r="A164" s="13"/>
      <c r="B164" s="229"/>
      <c r="C164" s="230"/>
      <c r="D164" s="231" t="s">
        <v>152</v>
      </c>
      <c r="E164" s="232" t="s">
        <v>1</v>
      </c>
      <c r="F164" s="233" t="s">
        <v>172</v>
      </c>
      <c r="G164" s="230"/>
      <c r="H164" s="232" t="s">
        <v>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152</v>
      </c>
      <c r="AU164" s="239" t="s">
        <v>150</v>
      </c>
      <c r="AV164" s="13" t="s">
        <v>81</v>
      </c>
      <c r="AW164" s="13" t="s">
        <v>30</v>
      </c>
      <c r="AX164" s="13" t="s">
        <v>73</v>
      </c>
      <c r="AY164" s="239" t="s">
        <v>142</v>
      </c>
    </row>
    <row r="165" s="14" customFormat="1">
      <c r="A165" s="14"/>
      <c r="B165" s="240"/>
      <c r="C165" s="241"/>
      <c r="D165" s="231" t="s">
        <v>152</v>
      </c>
      <c r="E165" s="242" t="s">
        <v>1</v>
      </c>
      <c r="F165" s="243" t="s">
        <v>81</v>
      </c>
      <c r="G165" s="241"/>
      <c r="H165" s="244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152</v>
      </c>
      <c r="AU165" s="250" t="s">
        <v>150</v>
      </c>
      <c r="AV165" s="14" t="s">
        <v>150</v>
      </c>
      <c r="AW165" s="14" t="s">
        <v>30</v>
      </c>
      <c r="AX165" s="14" t="s">
        <v>73</v>
      </c>
      <c r="AY165" s="250" t="s">
        <v>142</v>
      </c>
    </row>
    <row r="166" s="15" customFormat="1">
      <c r="A166" s="15"/>
      <c r="B166" s="262"/>
      <c r="C166" s="263"/>
      <c r="D166" s="231" t="s">
        <v>152</v>
      </c>
      <c r="E166" s="264" t="s">
        <v>1</v>
      </c>
      <c r="F166" s="265" t="s">
        <v>173</v>
      </c>
      <c r="G166" s="263"/>
      <c r="H166" s="266">
        <v>7</v>
      </c>
      <c r="I166" s="267"/>
      <c r="J166" s="263"/>
      <c r="K166" s="263"/>
      <c r="L166" s="268"/>
      <c r="M166" s="269"/>
      <c r="N166" s="270"/>
      <c r="O166" s="270"/>
      <c r="P166" s="270"/>
      <c r="Q166" s="270"/>
      <c r="R166" s="270"/>
      <c r="S166" s="270"/>
      <c r="T166" s="27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2" t="s">
        <v>152</v>
      </c>
      <c r="AU166" s="272" t="s">
        <v>150</v>
      </c>
      <c r="AV166" s="15" t="s">
        <v>149</v>
      </c>
      <c r="AW166" s="15" t="s">
        <v>30</v>
      </c>
      <c r="AX166" s="15" t="s">
        <v>81</v>
      </c>
      <c r="AY166" s="272" t="s">
        <v>142</v>
      </c>
    </row>
    <row r="167" s="2" customFormat="1" ht="24.15" customHeight="1">
      <c r="A167" s="38"/>
      <c r="B167" s="39"/>
      <c r="C167" s="215" t="s">
        <v>174</v>
      </c>
      <c r="D167" s="215" t="s">
        <v>145</v>
      </c>
      <c r="E167" s="216" t="s">
        <v>175</v>
      </c>
      <c r="F167" s="217" t="s">
        <v>176</v>
      </c>
      <c r="G167" s="218" t="s">
        <v>169</v>
      </c>
      <c r="H167" s="219">
        <v>1.3200000000000001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39</v>
      </c>
      <c r="O167" s="91"/>
      <c r="P167" s="225">
        <f>O167*H167</f>
        <v>0</v>
      </c>
      <c r="Q167" s="225">
        <v>0.0848</v>
      </c>
      <c r="R167" s="225">
        <f>Q167*H167</f>
        <v>0.11193600000000001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149</v>
      </c>
      <c r="AT167" s="227" t="s">
        <v>145</v>
      </c>
      <c r="AU167" s="227" t="s">
        <v>150</v>
      </c>
      <c r="AY167" s="17" t="s">
        <v>142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150</v>
      </c>
      <c r="BK167" s="228">
        <f>ROUND(I167*H167,2)</f>
        <v>0</v>
      </c>
      <c r="BL167" s="17" t="s">
        <v>149</v>
      </c>
      <c r="BM167" s="227" t="s">
        <v>177</v>
      </c>
    </row>
    <row r="168" s="14" customFormat="1">
      <c r="A168" s="14"/>
      <c r="B168" s="240"/>
      <c r="C168" s="241"/>
      <c r="D168" s="231" t="s">
        <v>152</v>
      </c>
      <c r="E168" s="242" t="s">
        <v>1</v>
      </c>
      <c r="F168" s="243" t="s">
        <v>178</v>
      </c>
      <c r="G168" s="241"/>
      <c r="H168" s="244">
        <v>1.3200000000000001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152</v>
      </c>
      <c r="AU168" s="250" t="s">
        <v>150</v>
      </c>
      <c r="AV168" s="14" t="s">
        <v>150</v>
      </c>
      <c r="AW168" s="14" t="s">
        <v>30</v>
      </c>
      <c r="AX168" s="14" t="s">
        <v>81</v>
      </c>
      <c r="AY168" s="250" t="s">
        <v>142</v>
      </c>
    </row>
    <row r="169" s="2" customFormat="1" ht="14.4" customHeight="1">
      <c r="A169" s="38"/>
      <c r="B169" s="39"/>
      <c r="C169" s="215" t="s">
        <v>171</v>
      </c>
      <c r="D169" s="215" t="s">
        <v>145</v>
      </c>
      <c r="E169" s="216" t="s">
        <v>179</v>
      </c>
      <c r="F169" s="217" t="s">
        <v>180</v>
      </c>
      <c r="G169" s="218" t="s">
        <v>169</v>
      </c>
      <c r="H169" s="219">
        <v>7.5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39</v>
      </c>
      <c r="O169" s="91"/>
      <c r="P169" s="225">
        <f>O169*H169</f>
        <v>0</v>
      </c>
      <c r="Q169" s="225">
        <v>0.26723000000000002</v>
      </c>
      <c r="R169" s="225">
        <f>Q169*H169</f>
        <v>2.0042250000000004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149</v>
      </c>
      <c r="AT169" s="227" t="s">
        <v>145</v>
      </c>
      <c r="AU169" s="227" t="s">
        <v>150</v>
      </c>
      <c r="AY169" s="17" t="s">
        <v>142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150</v>
      </c>
      <c r="BK169" s="228">
        <f>ROUND(I169*H169,2)</f>
        <v>0</v>
      </c>
      <c r="BL169" s="17" t="s">
        <v>149</v>
      </c>
      <c r="BM169" s="227" t="s">
        <v>181</v>
      </c>
    </row>
    <row r="170" s="13" customFormat="1">
      <c r="A170" s="13"/>
      <c r="B170" s="229"/>
      <c r="C170" s="230"/>
      <c r="D170" s="231" t="s">
        <v>152</v>
      </c>
      <c r="E170" s="232" t="s">
        <v>1</v>
      </c>
      <c r="F170" s="233" t="s">
        <v>182</v>
      </c>
      <c r="G170" s="230"/>
      <c r="H170" s="232" t="s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152</v>
      </c>
      <c r="AU170" s="239" t="s">
        <v>150</v>
      </c>
      <c r="AV170" s="13" t="s">
        <v>81</v>
      </c>
      <c r="AW170" s="13" t="s">
        <v>30</v>
      </c>
      <c r="AX170" s="13" t="s">
        <v>73</v>
      </c>
      <c r="AY170" s="239" t="s">
        <v>142</v>
      </c>
    </row>
    <row r="171" s="14" customFormat="1">
      <c r="A171" s="14"/>
      <c r="B171" s="240"/>
      <c r="C171" s="241"/>
      <c r="D171" s="231" t="s">
        <v>152</v>
      </c>
      <c r="E171" s="242" t="s">
        <v>1</v>
      </c>
      <c r="F171" s="243" t="s">
        <v>183</v>
      </c>
      <c r="G171" s="241"/>
      <c r="H171" s="244">
        <v>7.5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152</v>
      </c>
      <c r="AU171" s="250" t="s">
        <v>150</v>
      </c>
      <c r="AV171" s="14" t="s">
        <v>150</v>
      </c>
      <c r="AW171" s="14" t="s">
        <v>30</v>
      </c>
      <c r="AX171" s="14" t="s">
        <v>81</v>
      </c>
      <c r="AY171" s="250" t="s">
        <v>142</v>
      </c>
    </row>
    <row r="172" s="12" customFormat="1" ht="22.8" customHeight="1">
      <c r="A172" s="12"/>
      <c r="B172" s="199"/>
      <c r="C172" s="200"/>
      <c r="D172" s="201" t="s">
        <v>72</v>
      </c>
      <c r="E172" s="213" t="s">
        <v>171</v>
      </c>
      <c r="F172" s="213" t="s">
        <v>184</v>
      </c>
      <c r="G172" s="200"/>
      <c r="H172" s="200"/>
      <c r="I172" s="203"/>
      <c r="J172" s="214">
        <f>BK172</f>
        <v>0</v>
      </c>
      <c r="K172" s="200"/>
      <c r="L172" s="205"/>
      <c r="M172" s="206"/>
      <c r="N172" s="207"/>
      <c r="O172" s="207"/>
      <c r="P172" s="208">
        <f>SUM(P173:P362)</f>
        <v>0</v>
      </c>
      <c r="Q172" s="207"/>
      <c r="R172" s="208">
        <f>SUM(R173:R362)</f>
        <v>12.350981959999999</v>
      </c>
      <c r="S172" s="207"/>
      <c r="T172" s="209">
        <f>SUM(T173:T362)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0" t="s">
        <v>81</v>
      </c>
      <c r="AT172" s="211" t="s">
        <v>72</v>
      </c>
      <c r="AU172" s="211" t="s">
        <v>81</v>
      </c>
      <c r="AY172" s="210" t="s">
        <v>142</v>
      </c>
      <c r="BK172" s="212">
        <f>SUM(BK173:BK362)</f>
        <v>0</v>
      </c>
    </row>
    <row r="173" s="2" customFormat="1" ht="24.15" customHeight="1">
      <c r="A173" s="38"/>
      <c r="B173" s="39"/>
      <c r="C173" s="215" t="s">
        <v>185</v>
      </c>
      <c r="D173" s="215" t="s">
        <v>145</v>
      </c>
      <c r="E173" s="216" t="s">
        <v>186</v>
      </c>
      <c r="F173" s="217" t="s">
        <v>187</v>
      </c>
      <c r="G173" s="218" t="s">
        <v>169</v>
      </c>
      <c r="H173" s="219">
        <v>72.811000000000007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39</v>
      </c>
      <c r="O173" s="91"/>
      <c r="P173" s="225">
        <f>O173*H173</f>
        <v>0</v>
      </c>
      <c r="Q173" s="225">
        <v>0.00025999999999999998</v>
      </c>
      <c r="R173" s="225">
        <f>Q173*H173</f>
        <v>0.018930860000000001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149</v>
      </c>
      <c r="AT173" s="227" t="s">
        <v>145</v>
      </c>
      <c r="AU173" s="227" t="s">
        <v>150</v>
      </c>
      <c r="AY173" s="17" t="s">
        <v>142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150</v>
      </c>
      <c r="BK173" s="228">
        <f>ROUND(I173*H173,2)</f>
        <v>0</v>
      </c>
      <c r="BL173" s="17" t="s">
        <v>149</v>
      </c>
      <c r="BM173" s="227" t="s">
        <v>188</v>
      </c>
    </row>
    <row r="174" s="13" customFormat="1">
      <c r="A174" s="13"/>
      <c r="B174" s="229"/>
      <c r="C174" s="230"/>
      <c r="D174" s="231" t="s">
        <v>152</v>
      </c>
      <c r="E174" s="232" t="s">
        <v>1</v>
      </c>
      <c r="F174" s="233" t="s">
        <v>189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152</v>
      </c>
      <c r="AU174" s="239" t="s">
        <v>150</v>
      </c>
      <c r="AV174" s="13" t="s">
        <v>81</v>
      </c>
      <c r="AW174" s="13" t="s">
        <v>30</v>
      </c>
      <c r="AX174" s="13" t="s">
        <v>73</v>
      </c>
      <c r="AY174" s="239" t="s">
        <v>142</v>
      </c>
    </row>
    <row r="175" s="14" customFormat="1">
      <c r="A175" s="14"/>
      <c r="B175" s="240"/>
      <c r="C175" s="241"/>
      <c r="D175" s="231" t="s">
        <v>152</v>
      </c>
      <c r="E175" s="242" t="s">
        <v>1</v>
      </c>
      <c r="F175" s="243" t="s">
        <v>190</v>
      </c>
      <c r="G175" s="241"/>
      <c r="H175" s="244">
        <v>17.864000000000001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152</v>
      </c>
      <c r="AU175" s="250" t="s">
        <v>150</v>
      </c>
      <c r="AV175" s="14" t="s">
        <v>150</v>
      </c>
      <c r="AW175" s="14" t="s">
        <v>30</v>
      </c>
      <c r="AX175" s="14" t="s">
        <v>73</v>
      </c>
      <c r="AY175" s="250" t="s">
        <v>142</v>
      </c>
    </row>
    <row r="176" s="13" customFormat="1">
      <c r="A176" s="13"/>
      <c r="B176" s="229"/>
      <c r="C176" s="230"/>
      <c r="D176" s="231" t="s">
        <v>152</v>
      </c>
      <c r="E176" s="232" t="s">
        <v>1</v>
      </c>
      <c r="F176" s="233" t="s">
        <v>191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152</v>
      </c>
      <c r="AU176" s="239" t="s">
        <v>150</v>
      </c>
      <c r="AV176" s="13" t="s">
        <v>81</v>
      </c>
      <c r="AW176" s="13" t="s">
        <v>30</v>
      </c>
      <c r="AX176" s="13" t="s">
        <v>73</v>
      </c>
      <c r="AY176" s="239" t="s">
        <v>142</v>
      </c>
    </row>
    <row r="177" s="14" customFormat="1">
      <c r="A177" s="14"/>
      <c r="B177" s="240"/>
      <c r="C177" s="241"/>
      <c r="D177" s="231" t="s">
        <v>152</v>
      </c>
      <c r="E177" s="242" t="s">
        <v>1</v>
      </c>
      <c r="F177" s="243" t="s">
        <v>192</v>
      </c>
      <c r="G177" s="241"/>
      <c r="H177" s="244">
        <v>18.681999999999999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152</v>
      </c>
      <c r="AU177" s="250" t="s">
        <v>150</v>
      </c>
      <c r="AV177" s="14" t="s">
        <v>150</v>
      </c>
      <c r="AW177" s="14" t="s">
        <v>30</v>
      </c>
      <c r="AX177" s="14" t="s">
        <v>73</v>
      </c>
      <c r="AY177" s="250" t="s">
        <v>142</v>
      </c>
    </row>
    <row r="178" s="13" customFormat="1">
      <c r="A178" s="13"/>
      <c r="B178" s="229"/>
      <c r="C178" s="230"/>
      <c r="D178" s="231" t="s">
        <v>152</v>
      </c>
      <c r="E178" s="232" t="s">
        <v>1</v>
      </c>
      <c r="F178" s="233" t="s">
        <v>193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152</v>
      </c>
      <c r="AU178" s="239" t="s">
        <v>150</v>
      </c>
      <c r="AV178" s="13" t="s">
        <v>81</v>
      </c>
      <c r="AW178" s="13" t="s">
        <v>30</v>
      </c>
      <c r="AX178" s="13" t="s">
        <v>73</v>
      </c>
      <c r="AY178" s="239" t="s">
        <v>142</v>
      </c>
    </row>
    <row r="179" s="14" customFormat="1">
      <c r="A179" s="14"/>
      <c r="B179" s="240"/>
      <c r="C179" s="241"/>
      <c r="D179" s="231" t="s">
        <v>152</v>
      </c>
      <c r="E179" s="242" t="s">
        <v>1</v>
      </c>
      <c r="F179" s="243" t="s">
        <v>194</v>
      </c>
      <c r="G179" s="241"/>
      <c r="H179" s="244">
        <v>13.821999999999999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152</v>
      </c>
      <c r="AU179" s="250" t="s">
        <v>150</v>
      </c>
      <c r="AV179" s="14" t="s">
        <v>150</v>
      </c>
      <c r="AW179" s="14" t="s">
        <v>30</v>
      </c>
      <c r="AX179" s="14" t="s">
        <v>73</v>
      </c>
      <c r="AY179" s="250" t="s">
        <v>142</v>
      </c>
    </row>
    <row r="180" s="13" customFormat="1">
      <c r="A180" s="13"/>
      <c r="B180" s="229"/>
      <c r="C180" s="230"/>
      <c r="D180" s="231" t="s">
        <v>152</v>
      </c>
      <c r="E180" s="232" t="s">
        <v>1</v>
      </c>
      <c r="F180" s="233" t="s">
        <v>195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152</v>
      </c>
      <c r="AU180" s="239" t="s">
        <v>150</v>
      </c>
      <c r="AV180" s="13" t="s">
        <v>81</v>
      </c>
      <c r="AW180" s="13" t="s">
        <v>30</v>
      </c>
      <c r="AX180" s="13" t="s">
        <v>73</v>
      </c>
      <c r="AY180" s="239" t="s">
        <v>142</v>
      </c>
    </row>
    <row r="181" s="14" customFormat="1">
      <c r="A181" s="14"/>
      <c r="B181" s="240"/>
      <c r="C181" s="241"/>
      <c r="D181" s="231" t="s">
        <v>152</v>
      </c>
      <c r="E181" s="242" t="s">
        <v>1</v>
      </c>
      <c r="F181" s="243" t="s">
        <v>196</v>
      </c>
      <c r="G181" s="241"/>
      <c r="H181" s="244">
        <v>3.9670000000000001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152</v>
      </c>
      <c r="AU181" s="250" t="s">
        <v>150</v>
      </c>
      <c r="AV181" s="14" t="s">
        <v>150</v>
      </c>
      <c r="AW181" s="14" t="s">
        <v>30</v>
      </c>
      <c r="AX181" s="14" t="s">
        <v>73</v>
      </c>
      <c r="AY181" s="250" t="s">
        <v>142</v>
      </c>
    </row>
    <row r="182" s="13" customFormat="1">
      <c r="A182" s="13"/>
      <c r="B182" s="229"/>
      <c r="C182" s="230"/>
      <c r="D182" s="231" t="s">
        <v>152</v>
      </c>
      <c r="E182" s="232" t="s">
        <v>1</v>
      </c>
      <c r="F182" s="233" t="s">
        <v>197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152</v>
      </c>
      <c r="AU182" s="239" t="s">
        <v>150</v>
      </c>
      <c r="AV182" s="13" t="s">
        <v>81</v>
      </c>
      <c r="AW182" s="13" t="s">
        <v>30</v>
      </c>
      <c r="AX182" s="13" t="s">
        <v>73</v>
      </c>
      <c r="AY182" s="239" t="s">
        <v>142</v>
      </c>
    </row>
    <row r="183" s="14" customFormat="1">
      <c r="A183" s="14"/>
      <c r="B183" s="240"/>
      <c r="C183" s="241"/>
      <c r="D183" s="231" t="s">
        <v>152</v>
      </c>
      <c r="E183" s="242" t="s">
        <v>1</v>
      </c>
      <c r="F183" s="243" t="s">
        <v>198</v>
      </c>
      <c r="G183" s="241"/>
      <c r="H183" s="244">
        <v>2.7120000000000002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152</v>
      </c>
      <c r="AU183" s="250" t="s">
        <v>150</v>
      </c>
      <c r="AV183" s="14" t="s">
        <v>150</v>
      </c>
      <c r="AW183" s="14" t="s">
        <v>30</v>
      </c>
      <c r="AX183" s="14" t="s">
        <v>73</v>
      </c>
      <c r="AY183" s="250" t="s">
        <v>142</v>
      </c>
    </row>
    <row r="184" s="13" customFormat="1">
      <c r="A184" s="13"/>
      <c r="B184" s="229"/>
      <c r="C184" s="230"/>
      <c r="D184" s="231" t="s">
        <v>152</v>
      </c>
      <c r="E184" s="232" t="s">
        <v>1</v>
      </c>
      <c r="F184" s="233" t="s">
        <v>199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152</v>
      </c>
      <c r="AU184" s="239" t="s">
        <v>150</v>
      </c>
      <c r="AV184" s="13" t="s">
        <v>81</v>
      </c>
      <c r="AW184" s="13" t="s">
        <v>30</v>
      </c>
      <c r="AX184" s="13" t="s">
        <v>73</v>
      </c>
      <c r="AY184" s="239" t="s">
        <v>142</v>
      </c>
    </row>
    <row r="185" s="14" customFormat="1">
      <c r="A185" s="14"/>
      <c r="B185" s="240"/>
      <c r="C185" s="241"/>
      <c r="D185" s="231" t="s">
        <v>152</v>
      </c>
      <c r="E185" s="242" t="s">
        <v>1</v>
      </c>
      <c r="F185" s="243" t="s">
        <v>200</v>
      </c>
      <c r="G185" s="241"/>
      <c r="H185" s="244">
        <v>9.6669999999999998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152</v>
      </c>
      <c r="AU185" s="250" t="s">
        <v>150</v>
      </c>
      <c r="AV185" s="14" t="s">
        <v>150</v>
      </c>
      <c r="AW185" s="14" t="s">
        <v>30</v>
      </c>
      <c r="AX185" s="14" t="s">
        <v>73</v>
      </c>
      <c r="AY185" s="250" t="s">
        <v>142</v>
      </c>
    </row>
    <row r="186" s="13" customFormat="1">
      <c r="A186" s="13"/>
      <c r="B186" s="229"/>
      <c r="C186" s="230"/>
      <c r="D186" s="231" t="s">
        <v>152</v>
      </c>
      <c r="E186" s="232" t="s">
        <v>1</v>
      </c>
      <c r="F186" s="233" t="s">
        <v>201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152</v>
      </c>
      <c r="AU186" s="239" t="s">
        <v>150</v>
      </c>
      <c r="AV186" s="13" t="s">
        <v>81</v>
      </c>
      <c r="AW186" s="13" t="s">
        <v>30</v>
      </c>
      <c r="AX186" s="13" t="s">
        <v>73</v>
      </c>
      <c r="AY186" s="239" t="s">
        <v>142</v>
      </c>
    </row>
    <row r="187" s="14" customFormat="1">
      <c r="A187" s="14"/>
      <c r="B187" s="240"/>
      <c r="C187" s="241"/>
      <c r="D187" s="231" t="s">
        <v>152</v>
      </c>
      <c r="E187" s="242" t="s">
        <v>1</v>
      </c>
      <c r="F187" s="243" t="s">
        <v>202</v>
      </c>
      <c r="G187" s="241"/>
      <c r="H187" s="244">
        <v>4.5069999999999997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152</v>
      </c>
      <c r="AU187" s="250" t="s">
        <v>150</v>
      </c>
      <c r="AV187" s="14" t="s">
        <v>150</v>
      </c>
      <c r="AW187" s="14" t="s">
        <v>30</v>
      </c>
      <c r="AX187" s="14" t="s">
        <v>73</v>
      </c>
      <c r="AY187" s="250" t="s">
        <v>142</v>
      </c>
    </row>
    <row r="188" s="13" customFormat="1">
      <c r="A188" s="13"/>
      <c r="B188" s="229"/>
      <c r="C188" s="230"/>
      <c r="D188" s="231" t="s">
        <v>152</v>
      </c>
      <c r="E188" s="232" t="s">
        <v>1</v>
      </c>
      <c r="F188" s="233" t="s">
        <v>203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152</v>
      </c>
      <c r="AU188" s="239" t="s">
        <v>150</v>
      </c>
      <c r="AV188" s="13" t="s">
        <v>81</v>
      </c>
      <c r="AW188" s="13" t="s">
        <v>30</v>
      </c>
      <c r="AX188" s="13" t="s">
        <v>73</v>
      </c>
      <c r="AY188" s="239" t="s">
        <v>142</v>
      </c>
    </row>
    <row r="189" s="14" customFormat="1">
      <c r="A189" s="14"/>
      <c r="B189" s="240"/>
      <c r="C189" s="241"/>
      <c r="D189" s="231" t="s">
        <v>152</v>
      </c>
      <c r="E189" s="242" t="s">
        <v>1</v>
      </c>
      <c r="F189" s="243" t="s">
        <v>204</v>
      </c>
      <c r="G189" s="241"/>
      <c r="H189" s="244">
        <v>1.5900000000000001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152</v>
      </c>
      <c r="AU189" s="250" t="s">
        <v>150</v>
      </c>
      <c r="AV189" s="14" t="s">
        <v>150</v>
      </c>
      <c r="AW189" s="14" t="s">
        <v>30</v>
      </c>
      <c r="AX189" s="14" t="s">
        <v>73</v>
      </c>
      <c r="AY189" s="250" t="s">
        <v>142</v>
      </c>
    </row>
    <row r="190" s="15" customFormat="1">
      <c r="A190" s="15"/>
      <c r="B190" s="262"/>
      <c r="C190" s="263"/>
      <c r="D190" s="231" t="s">
        <v>152</v>
      </c>
      <c r="E190" s="264" t="s">
        <v>1</v>
      </c>
      <c r="F190" s="265" t="s">
        <v>173</v>
      </c>
      <c r="G190" s="263"/>
      <c r="H190" s="266">
        <v>72.811000000000007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2" t="s">
        <v>152</v>
      </c>
      <c r="AU190" s="272" t="s">
        <v>150</v>
      </c>
      <c r="AV190" s="15" t="s">
        <v>149</v>
      </c>
      <c r="AW190" s="15" t="s">
        <v>30</v>
      </c>
      <c r="AX190" s="15" t="s">
        <v>81</v>
      </c>
      <c r="AY190" s="272" t="s">
        <v>142</v>
      </c>
    </row>
    <row r="191" s="2" customFormat="1" ht="24.15" customHeight="1">
      <c r="A191" s="38"/>
      <c r="B191" s="39"/>
      <c r="C191" s="215" t="s">
        <v>158</v>
      </c>
      <c r="D191" s="215" t="s">
        <v>145</v>
      </c>
      <c r="E191" s="216" t="s">
        <v>205</v>
      </c>
      <c r="F191" s="217" t="s">
        <v>206</v>
      </c>
      <c r="G191" s="218" t="s">
        <v>169</v>
      </c>
      <c r="H191" s="219">
        <v>64.001999999999995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39</v>
      </c>
      <c r="O191" s="91"/>
      <c r="P191" s="225">
        <f>O191*H191</f>
        <v>0</v>
      </c>
      <c r="Q191" s="225">
        <v>0.0043800000000000002</v>
      </c>
      <c r="R191" s="225">
        <f>Q191*H191</f>
        <v>0.28032876000000001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149</v>
      </c>
      <c r="AT191" s="227" t="s">
        <v>145</v>
      </c>
      <c r="AU191" s="227" t="s">
        <v>150</v>
      </c>
      <c r="AY191" s="17" t="s">
        <v>142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150</v>
      </c>
      <c r="BK191" s="228">
        <f>ROUND(I191*H191,2)</f>
        <v>0</v>
      </c>
      <c r="BL191" s="17" t="s">
        <v>149</v>
      </c>
      <c r="BM191" s="227" t="s">
        <v>207</v>
      </c>
    </row>
    <row r="192" s="13" customFormat="1">
      <c r="A192" s="13"/>
      <c r="B192" s="229"/>
      <c r="C192" s="230"/>
      <c r="D192" s="231" t="s">
        <v>152</v>
      </c>
      <c r="E192" s="232" t="s">
        <v>1</v>
      </c>
      <c r="F192" s="233" t="s">
        <v>208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152</v>
      </c>
      <c r="AU192" s="239" t="s">
        <v>150</v>
      </c>
      <c r="AV192" s="13" t="s">
        <v>81</v>
      </c>
      <c r="AW192" s="13" t="s">
        <v>30</v>
      </c>
      <c r="AX192" s="13" t="s">
        <v>73</v>
      </c>
      <c r="AY192" s="239" t="s">
        <v>142</v>
      </c>
    </row>
    <row r="193" s="13" customFormat="1">
      <c r="A193" s="13"/>
      <c r="B193" s="229"/>
      <c r="C193" s="230"/>
      <c r="D193" s="231" t="s">
        <v>152</v>
      </c>
      <c r="E193" s="232" t="s">
        <v>1</v>
      </c>
      <c r="F193" s="233" t="s">
        <v>189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152</v>
      </c>
      <c r="AU193" s="239" t="s">
        <v>150</v>
      </c>
      <c r="AV193" s="13" t="s">
        <v>81</v>
      </c>
      <c r="AW193" s="13" t="s">
        <v>30</v>
      </c>
      <c r="AX193" s="13" t="s">
        <v>73</v>
      </c>
      <c r="AY193" s="239" t="s">
        <v>142</v>
      </c>
    </row>
    <row r="194" s="14" customFormat="1">
      <c r="A194" s="14"/>
      <c r="B194" s="240"/>
      <c r="C194" s="241"/>
      <c r="D194" s="231" t="s">
        <v>152</v>
      </c>
      <c r="E194" s="242" t="s">
        <v>1</v>
      </c>
      <c r="F194" s="243" t="s">
        <v>190</v>
      </c>
      <c r="G194" s="241"/>
      <c r="H194" s="244">
        <v>17.864000000000001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152</v>
      </c>
      <c r="AU194" s="250" t="s">
        <v>150</v>
      </c>
      <c r="AV194" s="14" t="s">
        <v>150</v>
      </c>
      <c r="AW194" s="14" t="s">
        <v>30</v>
      </c>
      <c r="AX194" s="14" t="s">
        <v>73</v>
      </c>
      <c r="AY194" s="250" t="s">
        <v>142</v>
      </c>
    </row>
    <row r="195" s="13" customFormat="1">
      <c r="A195" s="13"/>
      <c r="B195" s="229"/>
      <c r="C195" s="230"/>
      <c r="D195" s="231" t="s">
        <v>152</v>
      </c>
      <c r="E195" s="232" t="s">
        <v>1</v>
      </c>
      <c r="F195" s="233" t="s">
        <v>191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152</v>
      </c>
      <c r="AU195" s="239" t="s">
        <v>150</v>
      </c>
      <c r="AV195" s="13" t="s">
        <v>81</v>
      </c>
      <c r="AW195" s="13" t="s">
        <v>30</v>
      </c>
      <c r="AX195" s="13" t="s">
        <v>73</v>
      </c>
      <c r="AY195" s="239" t="s">
        <v>142</v>
      </c>
    </row>
    <row r="196" s="14" customFormat="1">
      <c r="A196" s="14"/>
      <c r="B196" s="240"/>
      <c r="C196" s="241"/>
      <c r="D196" s="231" t="s">
        <v>152</v>
      </c>
      <c r="E196" s="242" t="s">
        <v>1</v>
      </c>
      <c r="F196" s="243" t="s">
        <v>192</v>
      </c>
      <c r="G196" s="241"/>
      <c r="H196" s="244">
        <v>18.681999999999999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152</v>
      </c>
      <c r="AU196" s="250" t="s">
        <v>150</v>
      </c>
      <c r="AV196" s="14" t="s">
        <v>150</v>
      </c>
      <c r="AW196" s="14" t="s">
        <v>30</v>
      </c>
      <c r="AX196" s="14" t="s">
        <v>73</v>
      </c>
      <c r="AY196" s="250" t="s">
        <v>142</v>
      </c>
    </row>
    <row r="197" s="13" customFormat="1">
      <c r="A197" s="13"/>
      <c r="B197" s="229"/>
      <c r="C197" s="230"/>
      <c r="D197" s="231" t="s">
        <v>152</v>
      </c>
      <c r="E197" s="232" t="s">
        <v>1</v>
      </c>
      <c r="F197" s="233" t="s">
        <v>193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152</v>
      </c>
      <c r="AU197" s="239" t="s">
        <v>150</v>
      </c>
      <c r="AV197" s="13" t="s">
        <v>81</v>
      </c>
      <c r="AW197" s="13" t="s">
        <v>30</v>
      </c>
      <c r="AX197" s="13" t="s">
        <v>73</v>
      </c>
      <c r="AY197" s="239" t="s">
        <v>142</v>
      </c>
    </row>
    <row r="198" s="14" customFormat="1">
      <c r="A198" s="14"/>
      <c r="B198" s="240"/>
      <c r="C198" s="241"/>
      <c r="D198" s="231" t="s">
        <v>152</v>
      </c>
      <c r="E198" s="242" t="s">
        <v>1</v>
      </c>
      <c r="F198" s="243" t="s">
        <v>194</v>
      </c>
      <c r="G198" s="241"/>
      <c r="H198" s="244">
        <v>13.821999999999999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152</v>
      </c>
      <c r="AU198" s="250" t="s">
        <v>150</v>
      </c>
      <c r="AV198" s="14" t="s">
        <v>150</v>
      </c>
      <c r="AW198" s="14" t="s">
        <v>30</v>
      </c>
      <c r="AX198" s="14" t="s">
        <v>73</v>
      </c>
      <c r="AY198" s="250" t="s">
        <v>142</v>
      </c>
    </row>
    <row r="199" s="13" customFormat="1">
      <c r="A199" s="13"/>
      <c r="B199" s="229"/>
      <c r="C199" s="230"/>
      <c r="D199" s="231" t="s">
        <v>152</v>
      </c>
      <c r="E199" s="232" t="s">
        <v>1</v>
      </c>
      <c r="F199" s="233" t="s">
        <v>195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152</v>
      </c>
      <c r="AU199" s="239" t="s">
        <v>150</v>
      </c>
      <c r="AV199" s="13" t="s">
        <v>81</v>
      </c>
      <c r="AW199" s="13" t="s">
        <v>30</v>
      </c>
      <c r="AX199" s="13" t="s">
        <v>73</v>
      </c>
      <c r="AY199" s="239" t="s">
        <v>142</v>
      </c>
    </row>
    <row r="200" s="14" customFormat="1">
      <c r="A200" s="14"/>
      <c r="B200" s="240"/>
      <c r="C200" s="241"/>
      <c r="D200" s="231" t="s">
        <v>152</v>
      </c>
      <c r="E200" s="242" t="s">
        <v>1</v>
      </c>
      <c r="F200" s="243" t="s">
        <v>196</v>
      </c>
      <c r="G200" s="241"/>
      <c r="H200" s="244">
        <v>3.9670000000000001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152</v>
      </c>
      <c r="AU200" s="250" t="s">
        <v>150</v>
      </c>
      <c r="AV200" s="14" t="s">
        <v>150</v>
      </c>
      <c r="AW200" s="14" t="s">
        <v>30</v>
      </c>
      <c r="AX200" s="14" t="s">
        <v>73</v>
      </c>
      <c r="AY200" s="250" t="s">
        <v>142</v>
      </c>
    </row>
    <row r="201" s="13" customFormat="1">
      <c r="A201" s="13"/>
      <c r="B201" s="229"/>
      <c r="C201" s="230"/>
      <c r="D201" s="231" t="s">
        <v>152</v>
      </c>
      <c r="E201" s="232" t="s">
        <v>1</v>
      </c>
      <c r="F201" s="233" t="s">
        <v>199</v>
      </c>
      <c r="G201" s="230"/>
      <c r="H201" s="232" t="s">
        <v>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152</v>
      </c>
      <c r="AU201" s="239" t="s">
        <v>150</v>
      </c>
      <c r="AV201" s="13" t="s">
        <v>81</v>
      </c>
      <c r="AW201" s="13" t="s">
        <v>30</v>
      </c>
      <c r="AX201" s="13" t="s">
        <v>73</v>
      </c>
      <c r="AY201" s="239" t="s">
        <v>142</v>
      </c>
    </row>
    <row r="202" s="14" customFormat="1">
      <c r="A202" s="14"/>
      <c r="B202" s="240"/>
      <c r="C202" s="241"/>
      <c r="D202" s="231" t="s">
        <v>152</v>
      </c>
      <c r="E202" s="242" t="s">
        <v>1</v>
      </c>
      <c r="F202" s="243" t="s">
        <v>200</v>
      </c>
      <c r="G202" s="241"/>
      <c r="H202" s="244">
        <v>9.6669999999999998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152</v>
      </c>
      <c r="AU202" s="250" t="s">
        <v>150</v>
      </c>
      <c r="AV202" s="14" t="s">
        <v>150</v>
      </c>
      <c r="AW202" s="14" t="s">
        <v>30</v>
      </c>
      <c r="AX202" s="14" t="s">
        <v>73</v>
      </c>
      <c r="AY202" s="250" t="s">
        <v>142</v>
      </c>
    </row>
    <row r="203" s="15" customFormat="1">
      <c r="A203" s="15"/>
      <c r="B203" s="262"/>
      <c r="C203" s="263"/>
      <c r="D203" s="231" t="s">
        <v>152</v>
      </c>
      <c r="E203" s="264" t="s">
        <v>1</v>
      </c>
      <c r="F203" s="265" t="s">
        <v>173</v>
      </c>
      <c r="G203" s="263"/>
      <c r="H203" s="266">
        <v>64.001999999999995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2" t="s">
        <v>152</v>
      </c>
      <c r="AU203" s="272" t="s">
        <v>150</v>
      </c>
      <c r="AV203" s="15" t="s">
        <v>149</v>
      </c>
      <c r="AW203" s="15" t="s">
        <v>30</v>
      </c>
      <c r="AX203" s="15" t="s">
        <v>81</v>
      </c>
      <c r="AY203" s="272" t="s">
        <v>142</v>
      </c>
    </row>
    <row r="204" s="2" customFormat="1" ht="24.15" customHeight="1">
      <c r="A204" s="38"/>
      <c r="B204" s="39"/>
      <c r="C204" s="215" t="s">
        <v>209</v>
      </c>
      <c r="D204" s="215" t="s">
        <v>145</v>
      </c>
      <c r="E204" s="216" t="s">
        <v>210</v>
      </c>
      <c r="F204" s="217" t="s">
        <v>211</v>
      </c>
      <c r="G204" s="218" t="s">
        <v>169</v>
      </c>
      <c r="H204" s="219">
        <v>31.527999999999999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39</v>
      </c>
      <c r="O204" s="91"/>
      <c r="P204" s="225">
        <f>O204*H204</f>
        <v>0</v>
      </c>
      <c r="Q204" s="225">
        <v>0.00106</v>
      </c>
      <c r="R204" s="225">
        <f>Q204*H204</f>
        <v>0.03341968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149</v>
      </c>
      <c r="AT204" s="227" t="s">
        <v>145</v>
      </c>
      <c r="AU204" s="227" t="s">
        <v>150</v>
      </c>
      <c r="AY204" s="17" t="s">
        <v>142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150</v>
      </c>
      <c r="BK204" s="228">
        <f>ROUND(I204*H204,2)</f>
        <v>0</v>
      </c>
      <c r="BL204" s="17" t="s">
        <v>149</v>
      </c>
      <c r="BM204" s="227" t="s">
        <v>212</v>
      </c>
    </row>
    <row r="205" s="13" customFormat="1">
      <c r="A205" s="13"/>
      <c r="B205" s="229"/>
      <c r="C205" s="230"/>
      <c r="D205" s="231" t="s">
        <v>152</v>
      </c>
      <c r="E205" s="232" t="s">
        <v>1</v>
      </c>
      <c r="F205" s="233" t="s">
        <v>213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152</v>
      </c>
      <c r="AU205" s="239" t="s">
        <v>150</v>
      </c>
      <c r="AV205" s="13" t="s">
        <v>81</v>
      </c>
      <c r="AW205" s="13" t="s">
        <v>30</v>
      </c>
      <c r="AX205" s="13" t="s">
        <v>73</v>
      </c>
      <c r="AY205" s="239" t="s">
        <v>142</v>
      </c>
    </row>
    <row r="206" s="13" customFormat="1">
      <c r="A206" s="13"/>
      <c r="B206" s="229"/>
      <c r="C206" s="230"/>
      <c r="D206" s="231" t="s">
        <v>152</v>
      </c>
      <c r="E206" s="232" t="s">
        <v>1</v>
      </c>
      <c r="F206" s="233" t="s">
        <v>189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152</v>
      </c>
      <c r="AU206" s="239" t="s">
        <v>150</v>
      </c>
      <c r="AV206" s="13" t="s">
        <v>81</v>
      </c>
      <c r="AW206" s="13" t="s">
        <v>30</v>
      </c>
      <c r="AX206" s="13" t="s">
        <v>73</v>
      </c>
      <c r="AY206" s="239" t="s">
        <v>142</v>
      </c>
    </row>
    <row r="207" s="14" customFormat="1">
      <c r="A207" s="14"/>
      <c r="B207" s="240"/>
      <c r="C207" s="241"/>
      <c r="D207" s="231" t="s">
        <v>152</v>
      </c>
      <c r="E207" s="242" t="s">
        <v>1</v>
      </c>
      <c r="F207" s="243" t="s">
        <v>214</v>
      </c>
      <c r="G207" s="241"/>
      <c r="H207" s="244">
        <v>8.9320000000000004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152</v>
      </c>
      <c r="AU207" s="250" t="s">
        <v>150</v>
      </c>
      <c r="AV207" s="14" t="s">
        <v>150</v>
      </c>
      <c r="AW207" s="14" t="s">
        <v>30</v>
      </c>
      <c r="AX207" s="14" t="s">
        <v>73</v>
      </c>
      <c r="AY207" s="250" t="s">
        <v>142</v>
      </c>
    </row>
    <row r="208" s="13" customFormat="1">
      <c r="A208" s="13"/>
      <c r="B208" s="229"/>
      <c r="C208" s="230"/>
      <c r="D208" s="231" t="s">
        <v>152</v>
      </c>
      <c r="E208" s="232" t="s">
        <v>1</v>
      </c>
      <c r="F208" s="233" t="s">
        <v>191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152</v>
      </c>
      <c r="AU208" s="239" t="s">
        <v>150</v>
      </c>
      <c r="AV208" s="13" t="s">
        <v>81</v>
      </c>
      <c r="AW208" s="13" t="s">
        <v>30</v>
      </c>
      <c r="AX208" s="13" t="s">
        <v>73</v>
      </c>
      <c r="AY208" s="239" t="s">
        <v>142</v>
      </c>
    </row>
    <row r="209" s="14" customFormat="1">
      <c r="A209" s="14"/>
      <c r="B209" s="240"/>
      <c r="C209" s="241"/>
      <c r="D209" s="231" t="s">
        <v>152</v>
      </c>
      <c r="E209" s="242" t="s">
        <v>1</v>
      </c>
      <c r="F209" s="243" t="s">
        <v>215</v>
      </c>
      <c r="G209" s="241"/>
      <c r="H209" s="244">
        <v>9.3409999999999993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152</v>
      </c>
      <c r="AU209" s="250" t="s">
        <v>150</v>
      </c>
      <c r="AV209" s="14" t="s">
        <v>150</v>
      </c>
      <c r="AW209" s="14" t="s">
        <v>30</v>
      </c>
      <c r="AX209" s="14" t="s">
        <v>73</v>
      </c>
      <c r="AY209" s="250" t="s">
        <v>142</v>
      </c>
    </row>
    <row r="210" s="13" customFormat="1">
      <c r="A210" s="13"/>
      <c r="B210" s="229"/>
      <c r="C210" s="230"/>
      <c r="D210" s="231" t="s">
        <v>152</v>
      </c>
      <c r="E210" s="232" t="s">
        <v>1</v>
      </c>
      <c r="F210" s="233" t="s">
        <v>193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152</v>
      </c>
      <c r="AU210" s="239" t="s">
        <v>150</v>
      </c>
      <c r="AV210" s="13" t="s">
        <v>81</v>
      </c>
      <c r="AW210" s="13" t="s">
        <v>30</v>
      </c>
      <c r="AX210" s="13" t="s">
        <v>73</v>
      </c>
      <c r="AY210" s="239" t="s">
        <v>142</v>
      </c>
    </row>
    <row r="211" s="14" customFormat="1">
      <c r="A211" s="14"/>
      <c r="B211" s="240"/>
      <c r="C211" s="241"/>
      <c r="D211" s="231" t="s">
        <v>152</v>
      </c>
      <c r="E211" s="242" t="s">
        <v>1</v>
      </c>
      <c r="F211" s="243" t="s">
        <v>216</v>
      </c>
      <c r="G211" s="241"/>
      <c r="H211" s="244">
        <v>6.9109999999999996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152</v>
      </c>
      <c r="AU211" s="250" t="s">
        <v>150</v>
      </c>
      <c r="AV211" s="14" t="s">
        <v>150</v>
      </c>
      <c r="AW211" s="14" t="s">
        <v>30</v>
      </c>
      <c r="AX211" s="14" t="s">
        <v>73</v>
      </c>
      <c r="AY211" s="250" t="s">
        <v>142</v>
      </c>
    </row>
    <row r="212" s="13" customFormat="1">
      <c r="A212" s="13"/>
      <c r="B212" s="229"/>
      <c r="C212" s="230"/>
      <c r="D212" s="231" t="s">
        <v>152</v>
      </c>
      <c r="E212" s="232" t="s">
        <v>1</v>
      </c>
      <c r="F212" s="233" t="s">
        <v>195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152</v>
      </c>
      <c r="AU212" s="239" t="s">
        <v>150</v>
      </c>
      <c r="AV212" s="13" t="s">
        <v>81</v>
      </c>
      <c r="AW212" s="13" t="s">
        <v>30</v>
      </c>
      <c r="AX212" s="13" t="s">
        <v>73</v>
      </c>
      <c r="AY212" s="239" t="s">
        <v>142</v>
      </c>
    </row>
    <row r="213" s="14" customFormat="1">
      <c r="A213" s="14"/>
      <c r="B213" s="240"/>
      <c r="C213" s="241"/>
      <c r="D213" s="231" t="s">
        <v>152</v>
      </c>
      <c r="E213" s="242" t="s">
        <v>1</v>
      </c>
      <c r="F213" s="243" t="s">
        <v>217</v>
      </c>
      <c r="G213" s="241"/>
      <c r="H213" s="244">
        <v>1.984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152</v>
      </c>
      <c r="AU213" s="250" t="s">
        <v>150</v>
      </c>
      <c r="AV213" s="14" t="s">
        <v>150</v>
      </c>
      <c r="AW213" s="14" t="s">
        <v>30</v>
      </c>
      <c r="AX213" s="14" t="s">
        <v>73</v>
      </c>
      <c r="AY213" s="250" t="s">
        <v>142</v>
      </c>
    </row>
    <row r="214" s="13" customFormat="1">
      <c r="A214" s="13"/>
      <c r="B214" s="229"/>
      <c r="C214" s="230"/>
      <c r="D214" s="231" t="s">
        <v>152</v>
      </c>
      <c r="E214" s="232" t="s">
        <v>1</v>
      </c>
      <c r="F214" s="233" t="s">
        <v>199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152</v>
      </c>
      <c r="AU214" s="239" t="s">
        <v>150</v>
      </c>
      <c r="AV214" s="13" t="s">
        <v>81</v>
      </c>
      <c r="AW214" s="13" t="s">
        <v>30</v>
      </c>
      <c r="AX214" s="13" t="s">
        <v>73</v>
      </c>
      <c r="AY214" s="239" t="s">
        <v>142</v>
      </c>
    </row>
    <row r="215" s="14" customFormat="1">
      <c r="A215" s="14"/>
      <c r="B215" s="240"/>
      <c r="C215" s="241"/>
      <c r="D215" s="231" t="s">
        <v>152</v>
      </c>
      <c r="E215" s="242" t="s">
        <v>1</v>
      </c>
      <c r="F215" s="243" t="s">
        <v>218</v>
      </c>
      <c r="G215" s="241"/>
      <c r="H215" s="244">
        <v>4.3600000000000003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152</v>
      </c>
      <c r="AU215" s="250" t="s">
        <v>150</v>
      </c>
      <c r="AV215" s="14" t="s">
        <v>150</v>
      </c>
      <c r="AW215" s="14" t="s">
        <v>30</v>
      </c>
      <c r="AX215" s="14" t="s">
        <v>73</v>
      </c>
      <c r="AY215" s="250" t="s">
        <v>142</v>
      </c>
    </row>
    <row r="216" s="15" customFormat="1">
      <c r="A216" s="15"/>
      <c r="B216" s="262"/>
      <c r="C216" s="263"/>
      <c r="D216" s="231" t="s">
        <v>152</v>
      </c>
      <c r="E216" s="264" t="s">
        <v>1</v>
      </c>
      <c r="F216" s="265" t="s">
        <v>173</v>
      </c>
      <c r="G216" s="263"/>
      <c r="H216" s="266">
        <v>31.527999999999999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2" t="s">
        <v>152</v>
      </c>
      <c r="AU216" s="272" t="s">
        <v>150</v>
      </c>
      <c r="AV216" s="15" t="s">
        <v>149</v>
      </c>
      <c r="AW216" s="15" t="s">
        <v>30</v>
      </c>
      <c r="AX216" s="15" t="s">
        <v>81</v>
      </c>
      <c r="AY216" s="272" t="s">
        <v>142</v>
      </c>
    </row>
    <row r="217" s="2" customFormat="1" ht="24.15" customHeight="1">
      <c r="A217" s="38"/>
      <c r="B217" s="39"/>
      <c r="C217" s="215" t="s">
        <v>219</v>
      </c>
      <c r="D217" s="215" t="s">
        <v>145</v>
      </c>
      <c r="E217" s="216" t="s">
        <v>220</v>
      </c>
      <c r="F217" s="217" t="s">
        <v>221</v>
      </c>
      <c r="G217" s="218" t="s">
        <v>169</v>
      </c>
      <c r="H217" s="219">
        <v>72.811000000000007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39</v>
      </c>
      <c r="O217" s="91"/>
      <c r="P217" s="225">
        <f>O217*H217</f>
        <v>0</v>
      </c>
      <c r="Q217" s="225">
        <v>0.0030000000000000001</v>
      </c>
      <c r="R217" s="225">
        <f>Q217*H217</f>
        <v>0.21843300000000002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149</v>
      </c>
      <c r="AT217" s="227" t="s">
        <v>145</v>
      </c>
      <c r="AU217" s="227" t="s">
        <v>150</v>
      </c>
      <c r="AY217" s="17" t="s">
        <v>142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150</v>
      </c>
      <c r="BK217" s="228">
        <f>ROUND(I217*H217,2)</f>
        <v>0</v>
      </c>
      <c r="BL217" s="17" t="s">
        <v>149</v>
      </c>
      <c r="BM217" s="227" t="s">
        <v>222</v>
      </c>
    </row>
    <row r="218" s="13" customFormat="1">
      <c r="A218" s="13"/>
      <c r="B218" s="229"/>
      <c r="C218" s="230"/>
      <c r="D218" s="231" t="s">
        <v>152</v>
      </c>
      <c r="E218" s="232" t="s">
        <v>1</v>
      </c>
      <c r="F218" s="233" t="s">
        <v>189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152</v>
      </c>
      <c r="AU218" s="239" t="s">
        <v>150</v>
      </c>
      <c r="AV218" s="13" t="s">
        <v>81</v>
      </c>
      <c r="AW218" s="13" t="s">
        <v>30</v>
      </c>
      <c r="AX218" s="13" t="s">
        <v>73</v>
      </c>
      <c r="AY218" s="239" t="s">
        <v>142</v>
      </c>
    </row>
    <row r="219" s="14" customFormat="1">
      <c r="A219" s="14"/>
      <c r="B219" s="240"/>
      <c r="C219" s="241"/>
      <c r="D219" s="231" t="s">
        <v>152</v>
      </c>
      <c r="E219" s="242" t="s">
        <v>1</v>
      </c>
      <c r="F219" s="243" t="s">
        <v>190</v>
      </c>
      <c r="G219" s="241"/>
      <c r="H219" s="244">
        <v>17.864000000000001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152</v>
      </c>
      <c r="AU219" s="250" t="s">
        <v>150</v>
      </c>
      <c r="AV219" s="14" t="s">
        <v>150</v>
      </c>
      <c r="AW219" s="14" t="s">
        <v>30</v>
      </c>
      <c r="AX219" s="14" t="s">
        <v>73</v>
      </c>
      <c r="AY219" s="250" t="s">
        <v>142</v>
      </c>
    </row>
    <row r="220" s="13" customFormat="1">
      <c r="A220" s="13"/>
      <c r="B220" s="229"/>
      <c r="C220" s="230"/>
      <c r="D220" s="231" t="s">
        <v>152</v>
      </c>
      <c r="E220" s="232" t="s">
        <v>1</v>
      </c>
      <c r="F220" s="233" t="s">
        <v>191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152</v>
      </c>
      <c r="AU220" s="239" t="s">
        <v>150</v>
      </c>
      <c r="AV220" s="13" t="s">
        <v>81</v>
      </c>
      <c r="AW220" s="13" t="s">
        <v>30</v>
      </c>
      <c r="AX220" s="13" t="s">
        <v>73</v>
      </c>
      <c r="AY220" s="239" t="s">
        <v>142</v>
      </c>
    </row>
    <row r="221" s="14" customFormat="1">
      <c r="A221" s="14"/>
      <c r="B221" s="240"/>
      <c r="C221" s="241"/>
      <c r="D221" s="231" t="s">
        <v>152</v>
      </c>
      <c r="E221" s="242" t="s">
        <v>1</v>
      </c>
      <c r="F221" s="243" t="s">
        <v>192</v>
      </c>
      <c r="G221" s="241"/>
      <c r="H221" s="244">
        <v>18.681999999999999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152</v>
      </c>
      <c r="AU221" s="250" t="s">
        <v>150</v>
      </c>
      <c r="AV221" s="14" t="s">
        <v>150</v>
      </c>
      <c r="AW221" s="14" t="s">
        <v>30</v>
      </c>
      <c r="AX221" s="14" t="s">
        <v>73</v>
      </c>
      <c r="AY221" s="250" t="s">
        <v>142</v>
      </c>
    </row>
    <row r="222" s="13" customFormat="1">
      <c r="A222" s="13"/>
      <c r="B222" s="229"/>
      <c r="C222" s="230"/>
      <c r="D222" s="231" t="s">
        <v>152</v>
      </c>
      <c r="E222" s="232" t="s">
        <v>1</v>
      </c>
      <c r="F222" s="233" t="s">
        <v>193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152</v>
      </c>
      <c r="AU222" s="239" t="s">
        <v>150</v>
      </c>
      <c r="AV222" s="13" t="s">
        <v>81</v>
      </c>
      <c r="AW222" s="13" t="s">
        <v>30</v>
      </c>
      <c r="AX222" s="13" t="s">
        <v>73</v>
      </c>
      <c r="AY222" s="239" t="s">
        <v>142</v>
      </c>
    </row>
    <row r="223" s="14" customFormat="1">
      <c r="A223" s="14"/>
      <c r="B223" s="240"/>
      <c r="C223" s="241"/>
      <c r="D223" s="231" t="s">
        <v>152</v>
      </c>
      <c r="E223" s="242" t="s">
        <v>1</v>
      </c>
      <c r="F223" s="243" t="s">
        <v>194</v>
      </c>
      <c r="G223" s="241"/>
      <c r="H223" s="244">
        <v>13.821999999999999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152</v>
      </c>
      <c r="AU223" s="250" t="s">
        <v>150</v>
      </c>
      <c r="AV223" s="14" t="s">
        <v>150</v>
      </c>
      <c r="AW223" s="14" t="s">
        <v>30</v>
      </c>
      <c r="AX223" s="14" t="s">
        <v>73</v>
      </c>
      <c r="AY223" s="250" t="s">
        <v>142</v>
      </c>
    </row>
    <row r="224" s="13" customFormat="1">
      <c r="A224" s="13"/>
      <c r="B224" s="229"/>
      <c r="C224" s="230"/>
      <c r="D224" s="231" t="s">
        <v>152</v>
      </c>
      <c r="E224" s="232" t="s">
        <v>1</v>
      </c>
      <c r="F224" s="233" t="s">
        <v>195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152</v>
      </c>
      <c r="AU224" s="239" t="s">
        <v>150</v>
      </c>
      <c r="AV224" s="13" t="s">
        <v>81</v>
      </c>
      <c r="AW224" s="13" t="s">
        <v>30</v>
      </c>
      <c r="AX224" s="13" t="s">
        <v>73</v>
      </c>
      <c r="AY224" s="239" t="s">
        <v>142</v>
      </c>
    </row>
    <row r="225" s="14" customFormat="1">
      <c r="A225" s="14"/>
      <c r="B225" s="240"/>
      <c r="C225" s="241"/>
      <c r="D225" s="231" t="s">
        <v>152</v>
      </c>
      <c r="E225" s="242" t="s">
        <v>1</v>
      </c>
      <c r="F225" s="243" t="s">
        <v>196</v>
      </c>
      <c r="G225" s="241"/>
      <c r="H225" s="244">
        <v>3.9670000000000001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152</v>
      </c>
      <c r="AU225" s="250" t="s">
        <v>150</v>
      </c>
      <c r="AV225" s="14" t="s">
        <v>150</v>
      </c>
      <c r="AW225" s="14" t="s">
        <v>30</v>
      </c>
      <c r="AX225" s="14" t="s">
        <v>73</v>
      </c>
      <c r="AY225" s="250" t="s">
        <v>142</v>
      </c>
    </row>
    <row r="226" s="13" customFormat="1">
      <c r="A226" s="13"/>
      <c r="B226" s="229"/>
      <c r="C226" s="230"/>
      <c r="D226" s="231" t="s">
        <v>152</v>
      </c>
      <c r="E226" s="232" t="s">
        <v>1</v>
      </c>
      <c r="F226" s="233" t="s">
        <v>197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152</v>
      </c>
      <c r="AU226" s="239" t="s">
        <v>150</v>
      </c>
      <c r="AV226" s="13" t="s">
        <v>81</v>
      </c>
      <c r="AW226" s="13" t="s">
        <v>30</v>
      </c>
      <c r="AX226" s="13" t="s">
        <v>73</v>
      </c>
      <c r="AY226" s="239" t="s">
        <v>142</v>
      </c>
    </row>
    <row r="227" s="14" customFormat="1">
      <c r="A227" s="14"/>
      <c r="B227" s="240"/>
      <c r="C227" s="241"/>
      <c r="D227" s="231" t="s">
        <v>152</v>
      </c>
      <c r="E227" s="242" t="s">
        <v>1</v>
      </c>
      <c r="F227" s="243" t="s">
        <v>198</v>
      </c>
      <c r="G227" s="241"/>
      <c r="H227" s="244">
        <v>2.7120000000000002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152</v>
      </c>
      <c r="AU227" s="250" t="s">
        <v>150</v>
      </c>
      <c r="AV227" s="14" t="s">
        <v>150</v>
      </c>
      <c r="AW227" s="14" t="s">
        <v>30</v>
      </c>
      <c r="AX227" s="14" t="s">
        <v>73</v>
      </c>
      <c r="AY227" s="250" t="s">
        <v>142</v>
      </c>
    </row>
    <row r="228" s="13" customFormat="1">
      <c r="A228" s="13"/>
      <c r="B228" s="229"/>
      <c r="C228" s="230"/>
      <c r="D228" s="231" t="s">
        <v>152</v>
      </c>
      <c r="E228" s="232" t="s">
        <v>1</v>
      </c>
      <c r="F228" s="233" t="s">
        <v>199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152</v>
      </c>
      <c r="AU228" s="239" t="s">
        <v>150</v>
      </c>
      <c r="AV228" s="13" t="s">
        <v>81</v>
      </c>
      <c r="AW228" s="13" t="s">
        <v>30</v>
      </c>
      <c r="AX228" s="13" t="s">
        <v>73</v>
      </c>
      <c r="AY228" s="239" t="s">
        <v>142</v>
      </c>
    </row>
    <row r="229" s="14" customFormat="1">
      <c r="A229" s="14"/>
      <c r="B229" s="240"/>
      <c r="C229" s="241"/>
      <c r="D229" s="231" t="s">
        <v>152</v>
      </c>
      <c r="E229" s="242" t="s">
        <v>1</v>
      </c>
      <c r="F229" s="243" t="s">
        <v>200</v>
      </c>
      <c r="G229" s="241"/>
      <c r="H229" s="244">
        <v>9.6669999999999998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152</v>
      </c>
      <c r="AU229" s="250" t="s">
        <v>150</v>
      </c>
      <c r="AV229" s="14" t="s">
        <v>150</v>
      </c>
      <c r="AW229" s="14" t="s">
        <v>30</v>
      </c>
      <c r="AX229" s="14" t="s">
        <v>73</v>
      </c>
      <c r="AY229" s="250" t="s">
        <v>142</v>
      </c>
    </row>
    <row r="230" s="13" customFormat="1">
      <c r="A230" s="13"/>
      <c r="B230" s="229"/>
      <c r="C230" s="230"/>
      <c r="D230" s="231" t="s">
        <v>152</v>
      </c>
      <c r="E230" s="232" t="s">
        <v>1</v>
      </c>
      <c r="F230" s="233" t="s">
        <v>201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152</v>
      </c>
      <c r="AU230" s="239" t="s">
        <v>150</v>
      </c>
      <c r="AV230" s="13" t="s">
        <v>81</v>
      </c>
      <c r="AW230" s="13" t="s">
        <v>30</v>
      </c>
      <c r="AX230" s="13" t="s">
        <v>73</v>
      </c>
      <c r="AY230" s="239" t="s">
        <v>142</v>
      </c>
    </row>
    <row r="231" s="14" customFormat="1">
      <c r="A231" s="14"/>
      <c r="B231" s="240"/>
      <c r="C231" s="241"/>
      <c r="D231" s="231" t="s">
        <v>152</v>
      </c>
      <c r="E231" s="242" t="s">
        <v>1</v>
      </c>
      <c r="F231" s="243" t="s">
        <v>202</v>
      </c>
      <c r="G231" s="241"/>
      <c r="H231" s="244">
        <v>4.5069999999999997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152</v>
      </c>
      <c r="AU231" s="250" t="s">
        <v>150</v>
      </c>
      <c r="AV231" s="14" t="s">
        <v>150</v>
      </c>
      <c r="AW231" s="14" t="s">
        <v>30</v>
      </c>
      <c r="AX231" s="14" t="s">
        <v>73</v>
      </c>
      <c r="AY231" s="250" t="s">
        <v>142</v>
      </c>
    </row>
    <row r="232" s="13" customFormat="1">
      <c r="A232" s="13"/>
      <c r="B232" s="229"/>
      <c r="C232" s="230"/>
      <c r="D232" s="231" t="s">
        <v>152</v>
      </c>
      <c r="E232" s="232" t="s">
        <v>1</v>
      </c>
      <c r="F232" s="233" t="s">
        <v>203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152</v>
      </c>
      <c r="AU232" s="239" t="s">
        <v>150</v>
      </c>
      <c r="AV232" s="13" t="s">
        <v>81</v>
      </c>
      <c r="AW232" s="13" t="s">
        <v>30</v>
      </c>
      <c r="AX232" s="13" t="s">
        <v>73</v>
      </c>
      <c r="AY232" s="239" t="s">
        <v>142</v>
      </c>
    </row>
    <row r="233" s="14" customFormat="1">
      <c r="A233" s="14"/>
      <c r="B233" s="240"/>
      <c r="C233" s="241"/>
      <c r="D233" s="231" t="s">
        <v>152</v>
      </c>
      <c r="E233" s="242" t="s">
        <v>1</v>
      </c>
      <c r="F233" s="243" t="s">
        <v>204</v>
      </c>
      <c r="G233" s="241"/>
      <c r="H233" s="244">
        <v>1.5900000000000001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152</v>
      </c>
      <c r="AU233" s="250" t="s">
        <v>150</v>
      </c>
      <c r="AV233" s="14" t="s">
        <v>150</v>
      </c>
      <c r="AW233" s="14" t="s">
        <v>30</v>
      </c>
      <c r="AX233" s="14" t="s">
        <v>73</v>
      </c>
      <c r="AY233" s="250" t="s">
        <v>142</v>
      </c>
    </row>
    <row r="234" s="15" customFormat="1">
      <c r="A234" s="15"/>
      <c r="B234" s="262"/>
      <c r="C234" s="263"/>
      <c r="D234" s="231" t="s">
        <v>152</v>
      </c>
      <c r="E234" s="264" t="s">
        <v>1</v>
      </c>
      <c r="F234" s="265" t="s">
        <v>173</v>
      </c>
      <c r="G234" s="263"/>
      <c r="H234" s="266">
        <v>72.811000000000007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2" t="s">
        <v>152</v>
      </c>
      <c r="AU234" s="272" t="s">
        <v>150</v>
      </c>
      <c r="AV234" s="15" t="s">
        <v>149</v>
      </c>
      <c r="AW234" s="15" t="s">
        <v>30</v>
      </c>
      <c r="AX234" s="15" t="s">
        <v>81</v>
      </c>
      <c r="AY234" s="272" t="s">
        <v>142</v>
      </c>
    </row>
    <row r="235" s="2" customFormat="1" ht="24.15" customHeight="1">
      <c r="A235" s="38"/>
      <c r="B235" s="39"/>
      <c r="C235" s="215" t="s">
        <v>223</v>
      </c>
      <c r="D235" s="215" t="s">
        <v>145</v>
      </c>
      <c r="E235" s="216" t="s">
        <v>224</v>
      </c>
      <c r="F235" s="217" t="s">
        <v>225</v>
      </c>
      <c r="G235" s="218" t="s">
        <v>169</v>
      </c>
      <c r="H235" s="219">
        <v>6.75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39</v>
      </c>
      <c r="O235" s="91"/>
      <c r="P235" s="225">
        <f>O235*H235</f>
        <v>0</v>
      </c>
      <c r="Q235" s="225">
        <v>0.0373</v>
      </c>
      <c r="R235" s="225">
        <f>Q235*H235</f>
        <v>0.25177499999999997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149</v>
      </c>
      <c r="AT235" s="227" t="s">
        <v>145</v>
      </c>
      <c r="AU235" s="227" t="s">
        <v>150</v>
      </c>
      <c r="AY235" s="17" t="s">
        <v>142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150</v>
      </c>
      <c r="BK235" s="228">
        <f>ROUND(I235*H235,2)</f>
        <v>0</v>
      </c>
      <c r="BL235" s="17" t="s">
        <v>149</v>
      </c>
      <c r="BM235" s="227" t="s">
        <v>226</v>
      </c>
    </row>
    <row r="236" s="14" customFormat="1">
      <c r="A236" s="14"/>
      <c r="B236" s="240"/>
      <c r="C236" s="241"/>
      <c r="D236" s="231" t="s">
        <v>152</v>
      </c>
      <c r="E236" s="242" t="s">
        <v>1</v>
      </c>
      <c r="F236" s="243" t="s">
        <v>227</v>
      </c>
      <c r="G236" s="241"/>
      <c r="H236" s="244">
        <v>6.75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152</v>
      </c>
      <c r="AU236" s="250" t="s">
        <v>150</v>
      </c>
      <c r="AV236" s="14" t="s">
        <v>150</v>
      </c>
      <c r="AW236" s="14" t="s">
        <v>30</v>
      </c>
      <c r="AX236" s="14" t="s">
        <v>81</v>
      </c>
      <c r="AY236" s="250" t="s">
        <v>142</v>
      </c>
    </row>
    <row r="237" s="2" customFormat="1" ht="24.15" customHeight="1">
      <c r="A237" s="38"/>
      <c r="B237" s="39"/>
      <c r="C237" s="215" t="s">
        <v>228</v>
      </c>
      <c r="D237" s="215" t="s">
        <v>145</v>
      </c>
      <c r="E237" s="216" t="s">
        <v>229</v>
      </c>
      <c r="F237" s="217" t="s">
        <v>230</v>
      </c>
      <c r="G237" s="218" t="s">
        <v>169</v>
      </c>
      <c r="H237" s="219">
        <v>64.001999999999995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39</v>
      </c>
      <c r="O237" s="91"/>
      <c r="P237" s="225">
        <f>O237*H237</f>
        <v>0</v>
      </c>
      <c r="Q237" s="225">
        <v>0.028199999999999999</v>
      </c>
      <c r="R237" s="225">
        <f>Q237*H237</f>
        <v>1.8048563999999998</v>
      </c>
      <c r="S237" s="225">
        <v>0</v>
      </c>
      <c r="T237" s="22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149</v>
      </c>
      <c r="AT237" s="227" t="s">
        <v>145</v>
      </c>
      <c r="AU237" s="227" t="s">
        <v>150</v>
      </c>
      <c r="AY237" s="17" t="s">
        <v>142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150</v>
      </c>
      <c r="BK237" s="228">
        <f>ROUND(I237*H237,2)</f>
        <v>0</v>
      </c>
      <c r="BL237" s="17" t="s">
        <v>149</v>
      </c>
      <c r="BM237" s="227" t="s">
        <v>231</v>
      </c>
    </row>
    <row r="238" s="13" customFormat="1">
      <c r="A238" s="13"/>
      <c r="B238" s="229"/>
      <c r="C238" s="230"/>
      <c r="D238" s="231" t="s">
        <v>152</v>
      </c>
      <c r="E238" s="232" t="s">
        <v>1</v>
      </c>
      <c r="F238" s="233" t="s">
        <v>213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152</v>
      </c>
      <c r="AU238" s="239" t="s">
        <v>150</v>
      </c>
      <c r="AV238" s="13" t="s">
        <v>81</v>
      </c>
      <c r="AW238" s="13" t="s">
        <v>30</v>
      </c>
      <c r="AX238" s="13" t="s">
        <v>73</v>
      </c>
      <c r="AY238" s="239" t="s">
        <v>142</v>
      </c>
    </row>
    <row r="239" s="13" customFormat="1">
      <c r="A239" s="13"/>
      <c r="B239" s="229"/>
      <c r="C239" s="230"/>
      <c r="D239" s="231" t="s">
        <v>152</v>
      </c>
      <c r="E239" s="232" t="s">
        <v>1</v>
      </c>
      <c r="F239" s="233" t="s">
        <v>189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152</v>
      </c>
      <c r="AU239" s="239" t="s">
        <v>150</v>
      </c>
      <c r="AV239" s="13" t="s">
        <v>81</v>
      </c>
      <c r="AW239" s="13" t="s">
        <v>30</v>
      </c>
      <c r="AX239" s="13" t="s">
        <v>73</v>
      </c>
      <c r="AY239" s="239" t="s">
        <v>142</v>
      </c>
    </row>
    <row r="240" s="14" customFormat="1">
      <c r="A240" s="14"/>
      <c r="B240" s="240"/>
      <c r="C240" s="241"/>
      <c r="D240" s="231" t="s">
        <v>152</v>
      </c>
      <c r="E240" s="242" t="s">
        <v>1</v>
      </c>
      <c r="F240" s="243" t="s">
        <v>190</v>
      </c>
      <c r="G240" s="241"/>
      <c r="H240" s="244">
        <v>17.864000000000001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152</v>
      </c>
      <c r="AU240" s="250" t="s">
        <v>150</v>
      </c>
      <c r="AV240" s="14" t="s">
        <v>150</v>
      </c>
      <c r="AW240" s="14" t="s">
        <v>30</v>
      </c>
      <c r="AX240" s="14" t="s">
        <v>73</v>
      </c>
      <c r="AY240" s="250" t="s">
        <v>142</v>
      </c>
    </row>
    <row r="241" s="13" customFormat="1">
      <c r="A241" s="13"/>
      <c r="B241" s="229"/>
      <c r="C241" s="230"/>
      <c r="D241" s="231" t="s">
        <v>152</v>
      </c>
      <c r="E241" s="232" t="s">
        <v>1</v>
      </c>
      <c r="F241" s="233" t="s">
        <v>191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152</v>
      </c>
      <c r="AU241" s="239" t="s">
        <v>150</v>
      </c>
      <c r="AV241" s="13" t="s">
        <v>81</v>
      </c>
      <c r="AW241" s="13" t="s">
        <v>30</v>
      </c>
      <c r="AX241" s="13" t="s">
        <v>73</v>
      </c>
      <c r="AY241" s="239" t="s">
        <v>142</v>
      </c>
    </row>
    <row r="242" s="14" customFormat="1">
      <c r="A242" s="14"/>
      <c r="B242" s="240"/>
      <c r="C242" s="241"/>
      <c r="D242" s="231" t="s">
        <v>152</v>
      </c>
      <c r="E242" s="242" t="s">
        <v>1</v>
      </c>
      <c r="F242" s="243" t="s">
        <v>192</v>
      </c>
      <c r="G242" s="241"/>
      <c r="H242" s="244">
        <v>18.681999999999999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152</v>
      </c>
      <c r="AU242" s="250" t="s">
        <v>150</v>
      </c>
      <c r="AV242" s="14" t="s">
        <v>150</v>
      </c>
      <c r="AW242" s="14" t="s">
        <v>30</v>
      </c>
      <c r="AX242" s="14" t="s">
        <v>73</v>
      </c>
      <c r="AY242" s="250" t="s">
        <v>142</v>
      </c>
    </row>
    <row r="243" s="13" customFormat="1">
      <c r="A243" s="13"/>
      <c r="B243" s="229"/>
      <c r="C243" s="230"/>
      <c r="D243" s="231" t="s">
        <v>152</v>
      </c>
      <c r="E243" s="232" t="s">
        <v>1</v>
      </c>
      <c r="F243" s="233" t="s">
        <v>193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152</v>
      </c>
      <c r="AU243" s="239" t="s">
        <v>150</v>
      </c>
      <c r="AV243" s="13" t="s">
        <v>81</v>
      </c>
      <c r="AW243" s="13" t="s">
        <v>30</v>
      </c>
      <c r="AX243" s="13" t="s">
        <v>73</v>
      </c>
      <c r="AY243" s="239" t="s">
        <v>142</v>
      </c>
    </row>
    <row r="244" s="14" customFormat="1">
      <c r="A244" s="14"/>
      <c r="B244" s="240"/>
      <c r="C244" s="241"/>
      <c r="D244" s="231" t="s">
        <v>152</v>
      </c>
      <c r="E244" s="242" t="s">
        <v>1</v>
      </c>
      <c r="F244" s="243" t="s">
        <v>194</v>
      </c>
      <c r="G244" s="241"/>
      <c r="H244" s="244">
        <v>13.821999999999999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152</v>
      </c>
      <c r="AU244" s="250" t="s">
        <v>150</v>
      </c>
      <c r="AV244" s="14" t="s">
        <v>150</v>
      </c>
      <c r="AW244" s="14" t="s">
        <v>30</v>
      </c>
      <c r="AX244" s="14" t="s">
        <v>73</v>
      </c>
      <c r="AY244" s="250" t="s">
        <v>142</v>
      </c>
    </row>
    <row r="245" s="13" customFormat="1">
      <c r="A245" s="13"/>
      <c r="B245" s="229"/>
      <c r="C245" s="230"/>
      <c r="D245" s="231" t="s">
        <v>152</v>
      </c>
      <c r="E245" s="232" t="s">
        <v>1</v>
      </c>
      <c r="F245" s="233" t="s">
        <v>195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152</v>
      </c>
      <c r="AU245" s="239" t="s">
        <v>150</v>
      </c>
      <c r="AV245" s="13" t="s">
        <v>81</v>
      </c>
      <c r="AW245" s="13" t="s">
        <v>30</v>
      </c>
      <c r="AX245" s="13" t="s">
        <v>73</v>
      </c>
      <c r="AY245" s="239" t="s">
        <v>142</v>
      </c>
    </row>
    <row r="246" s="14" customFormat="1">
      <c r="A246" s="14"/>
      <c r="B246" s="240"/>
      <c r="C246" s="241"/>
      <c r="D246" s="231" t="s">
        <v>152</v>
      </c>
      <c r="E246" s="242" t="s">
        <v>1</v>
      </c>
      <c r="F246" s="243" t="s">
        <v>196</v>
      </c>
      <c r="G246" s="241"/>
      <c r="H246" s="244">
        <v>3.9670000000000001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152</v>
      </c>
      <c r="AU246" s="250" t="s">
        <v>150</v>
      </c>
      <c r="AV246" s="14" t="s">
        <v>150</v>
      </c>
      <c r="AW246" s="14" t="s">
        <v>30</v>
      </c>
      <c r="AX246" s="14" t="s">
        <v>73</v>
      </c>
      <c r="AY246" s="250" t="s">
        <v>142</v>
      </c>
    </row>
    <row r="247" s="13" customFormat="1">
      <c r="A247" s="13"/>
      <c r="B247" s="229"/>
      <c r="C247" s="230"/>
      <c r="D247" s="231" t="s">
        <v>152</v>
      </c>
      <c r="E247" s="232" t="s">
        <v>1</v>
      </c>
      <c r="F247" s="233" t="s">
        <v>199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152</v>
      </c>
      <c r="AU247" s="239" t="s">
        <v>150</v>
      </c>
      <c r="AV247" s="13" t="s">
        <v>81</v>
      </c>
      <c r="AW247" s="13" t="s">
        <v>30</v>
      </c>
      <c r="AX247" s="13" t="s">
        <v>73</v>
      </c>
      <c r="AY247" s="239" t="s">
        <v>142</v>
      </c>
    </row>
    <row r="248" s="14" customFormat="1">
      <c r="A248" s="14"/>
      <c r="B248" s="240"/>
      <c r="C248" s="241"/>
      <c r="D248" s="231" t="s">
        <v>152</v>
      </c>
      <c r="E248" s="242" t="s">
        <v>1</v>
      </c>
      <c r="F248" s="243" t="s">
        <v>200</v>
      </c>
      <c r="G248" s="241"/>
      <c r="H248" s="244">
        <v>9.6669999999999998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152</v>
      </c>
      <c r="AU248" s="250" t="s">
        <v>150</v>
      </c>
      <c r="AV248" s="14" t="s">
        <v>150</v>
      </c>
      <c r="AW248" s="14" t="s">
        <v>30</v>
      </c>
      <c r="AX248" s="14" t="s">
        <v>73</v>
      </c>
      <c r="AY248" s="250" t="s">
        <v>142</v>
      </c>
    </row>
    <row r="249" s="15" customFormat="1">
      <c r="A249" s="15"/>
      <c r="B249" s="262"/>
      <c r="C249" s="263"/>
      <c r="D249" s="231" t="s">
        <v>152</v>
      </c>
      <c r="E249" s="264" t="s">
        <v>1</v>
      </c>
      <c r="F249" s="265" t="s">
        <v>173</v>
      </c>
      <c r="G249" s="263"/>
      <c r="H249" s="266">
        <v>64.001999999999995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2" t="s">
        <v>152</v>
      </c>
      <c r="AU249" s="272" t="s">
        <v>150</v>
      </c>
      <c r="AV249" s="15" t="s">
        <v>149</v>
      </c>
      <c r="AW249" s="15" t="s">
        <v>30</v>
      </c>
      <c r="AX249" s="15" t="s">
        <v>81</v>
      </c>
      <c r="AY249" s="272" t="s">
        <v>142</v>
      </c>
    </row>
    <row r="250" s="2" customFormat="1" ht="24.15" customHeight="1">
      <c r="A250" s="38"/>
      <c r="B250" s="39"/>
      <c r="C250" s="215" t="s">
        <v>232</v>
      </c>
      <c r="D250" s="215" t="s">
        <v>145</v>
      </c>
      <c r="E250" s="216" t="s">
        <v>233</v>
      </c>
      <c r="F250" s="217" t="s">
        <v>234</v>
      </c>
      <c r="G250" s="218" t="s">
        <v>169</v>
      </c>
      <c r="H250" s="219">
        <v>32.381999999999998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39</v>
      </c>
      <c r="O250" s="91"/>
      <c r="P250" s="225">
        <f>O250*H250</f>
        <v>0</v>
      </c>
      <c r="Q250" s="225">
        <v>0.0073499999999999998</v>
      </c>
      <c r="R250" s="225">
        <f>Q250*H250</f>
        <v>0.23800769999999999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149</v>
      </c>
      <c r="AT250" s="227" t="s">
        <v>145</v>
      </c>
      <c r="AU250" s="227" t="s">
        <v>150</v>
      </c>
      <c r="AY250" s="17" t="s">
        <v>142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150</v>
      </c>
      <c r="BK250" s="228">
        <f>ROUND(I250*H250,2)</f>
        <v>0</v>
      </c>
      <c r="BL250" s="17" t="s">
        <v>149</v>
      </c>
      <c r="BM250" s="227" t="s">
        <v>235</v>
      </c>
    </row>
    <row r="251" s="13" customFormat="1">
      <c r="A251" s="13"/>
      <c r="B251" s="229"/>
      <c r="C251" s="230"/>
      <c r="D251" s="231" t="s">
        <v>152</v>
      </c>
      <c r="E251" s="232" t="s">
        <v>1</v>
      </c>
      <c r="F251" s="233" t="s">
        <v>236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152</v>
      </c>
      <c r="AU251" s="239" t="s">
        <v>150</v>
      </c>
      <c r="AV251" s="13" t="s">
        <v>81</v>
      </c>
      <c r="AW251" s="13" t="s">
        <v>30</v>
      </c>
      <c r="AX251" s="13" t="s">
        <v>73</v>
      </c>
      <c r="AY251" s="239" t="s">
        <v>142</v>
      </c>
    </row>
    <row r="252" s="13" customFormat="1">
      <c r="A252" s="13"/>
      <c r="B252" s="229"/>
      <c r="C252" s="230"/>
      <c r="D252" s="231" t="s">
        <v>152</v>
      </c>
      <c r="E252" s="232" t="s">
        <v>1</v>
      </c>
      <c r="F252" s="233" t="s">
        <v>237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152</v>
      </c>
      <c r="AU252" s="239" t="s">
        <v>150</v>
      </c>
      <c r="AV252" s="13" t="s">
        <v>81</v>
      </c>
      <c r="AW252" s="13" t="s">
        <v>30</v>
      </c>
      <c r="AX252" s="13" t="s">
        <v>73</v>
      </c>
      <c r="AY252" s="239" t="s">
        <v>142</v>
      </c>
    </row>
    <row r="253" s="14" customFormat="1">
      <c r="A253" s="14"/>
      <c r="B253" s="240"/>
      <c r="C253" s="241"/>
      <c r="D253" s="231" t="s">
        <v>152</v>
      </c>
      <c r="E253" s="242" t="s">
        <v>1</v>
      </c>
      <c r="F253" s="243" t="s">
        <v>238</v>
      </c>
      <c r="G253" s="241"/>
      <c r="H253" s="244">
        <v>4.4400000000000004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152</v>
      </c>
      <c r="AU253" s="250" t="s">
        <v>150</v>
      </c>
      <c r="AV253" s="14" t="s">
        <v>150</v>
      </c>
      <c r="AW253" s="14" t="s">
        <v>30</v>
      </c>
      <c r="AX253" s="14" t="s">
        <v>73</v>
      </c>
      <c r="AY253" s="250" t="s">
        <v>142</v>
      </c>
    </row>
    <row r="254" s="13" customFormat="1">
      <c r="A254" s="13"/>
      <c r="B254" s="229"/>
      <c r="C254" s="230"/>
      <c r="D254" s="231" t="s">
        <v>152</v>
      </c>
      <c r="E254" s="232" t="s">
        <v>1</v>
      </c>
      <c r="F254" s="233" t="s">
        <v>201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152</v>
      </c>
      <c r="AU254" s="239" t="s">
        <v>150</v>
      </c>
      <c r="AV254" s="13" t="s">
        <v>81</v>
      </c>
      <c r="AW254" s="13" t="s">
        <v>30</v>
      </c>
      <c r="AX254" s="13" t="s">
        <v>73</v>
      </c>
      <c r="AY254" s="239" t="s">
        <v>142</v>
      </c>
    </row>
    <row r="255" s="14" customFormat="1">
      <c r="A255" s="14"/>
      <c r="B255" s="240"/>
      <c r="C255" s="241"/>
      <c r="D255" s="231" t="s">
        <v>152</v>
      </c>
      <c r="E255" s="242" t="s">
        <v>1</v>
      </c>
      <c r="F255" s="243" t="s">
        <v>239</v>
      </c>
      <c r="G255" s="241"/>
      <c r="H255" s="244">
        <v>19.126000000000001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152</v>
      </c>
      <c r="AU255" s="250" t="s">
        <v>150</v>
      </c>
      <c r="AV255" s="14" t="s">
        <v>150</v>
      </c>
      <c r="AW255" s="14" t="s">
        <v>30</v>
      </c>
      <c r="AX255" s="14" t="s">
        <v>73</v>
      </c>
      <c r="AY255" s="250" t="s">
        <v>142</v>
      </c>
    </row>
    <row r="256" s="13" customFormat="1">
      <c r="A256" s="13"/>
      <c r="B256" s="229"/>
      <c r="C256" s="230"/>
      <c r="D256" s="231" t="s">
        <v>152</v>
      </c>
      <c r="E256" s="232" t="s">
        <v>1</v>
      </c>
      <c r="F256" s="233" t="s">
        <v>203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152</v>
      </c>
      <c r="AU256" s="239" t="s">
        <v>150</v>
      </c>
      <c r="AV256" s="13" t="s">
        <v>81</v>
      </c>
      <c r="AW256" s="13" t="s">
        <v>30</v>
      </c>
      <c r="AX256" s="13" t="s">
        <v>73</v>
      </c>
      <c r="AY256" s="239" t="s">
        <v>142</v>
      </c>
    </row>
    <row r="257" s="14" customFormat="1">
      <c r="A257" s="14"/>
      <c r="B257" s="240"/>
      <c r="C257" s="241"/>
      <c r="D257" s="231" t="s">
        <v>152</v>
      </c>
      <c r="E257" s="242" t="s">
        <v>1</v>
      </c>
      <c r="F257" s="243" t="s">
        <v>240</v>
      </c>
      <c r="G257" s="241"/>
      <c r="H257" s="244">
        <v>8.8160000000000007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152</v>
      </c>
      <c r="AU257" s="250" t="s">
        <v>150</v>
      </c>
      <c r="AV257" s="14" t="s">
        <v>150</v>
      </c>
      <c r="AW257" s="14" t="s">
        <v>30</v>
      </c>
      <c r="AX257" s="14" t="s">
        <v>73</v>
      </c>
      <c r="AY257" s="250" t="s">
        <v>142</v>
      </c>
    </row>
    <row r="258" s="15" customFormat="1">
      <c r="A258" s="15"/>
      <c r="B258" s="262"/>
      <c r="C258" s="263"/>
      <c r="D258" s="231" t="s">
        <v>152</v>
      </c>
      <c r="E258" s="264" t="s">
        <v>1</v>
      </c>
      <c r="F258" s="265" t="s">
        <v>173</v>
      </c>
      <c r="G258" s="263"/>
      <c r="H258" s="266">
        <v>32.381999999999998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2" t="s">
        <v>152</v>
      </c>
      <c r="AU258" s="272" t="s">
        <v>150</v>
      </c>
      <c r="AV258" s="15" t="s">
        <v>149</v>
      </c>
      <c r="AW258" s="15" t="s">
        <v>30</v>
      </c>
      <c r="AX258" s="15" t="s">
        <v>81</v>
      </c>
      <c r="AY258" s="272" t="s">
        <v>142</v>
      </c>
    </row>
    <row r="259" s="2" customFormat="1" ht="24.15" customHeight="1">
      <c r="A259" s="38"/>
      <c r="B259" s="39"/>
      <c r="C259" s="215" t="s">
        <v>241</v>
      </c>
      <c r="D259" s="215" t="s">
        <v>145</v>
      </c>
      <c r="E259" s="216" t="s">
        <v>242</v>
      </c>
      <c r="F259" s="217" t="s">
        <v>243</v>
      </c>
      <c r="G259" s="218" t="s">
        <v>169</v>
      </c>
      <c r="H259" s="219">
        <v>226.356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39</v>
      </c>
      <c r="O259" s="91"/>
      <c r="P259" s="225">
        <f>O259*H259</f>
        <v>0</v>
      </c>
      <c r="Q259" s="225">
        <v>0.00025999999999999998</v>
      </c>
      <c r="R259" s="225">
        <f>Q259*H259</f>
        <v>0.058852559999999991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149</v>
      </c>
      <c r="AT259" s="227" t="s">
        <v>145</v>
      </c>
      <c r="AU259" s="227" t="s">
        <v>150</v>
      </c>
      <c r="AY259" s="17" t="s">
        <v>142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150</v>
      </c>
      <c r="BK259" s="228">
        <f>ROUND(I259*H259,2)</f>
        <v>0</v>
      </c>
      <c r="BL259" s="17" t="s">
        <v>149</v>
      </c>
      <c r="BM259" s="227" t="s">
        <v>244</v>
      </c>
    </row>
    <row r="260" s="13" customFormat="1">
      <c r="A260" s="13"/>
      <c r="B260" s="229"/>
      <c r="C260" s="230"/>
      <c r="D260" s="231" t="s">
        <v>152</v>
      </c>
      <c r="E260" s="232" t="s">
        <v>1</v>
      </c>
      <c r="F260" s="233" t="s">
        <v>245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152</v>
      </c>
      <c r="AU260" s="239" t="s">
        <v>150</v>
      </c>
      <c r="AV260" s="13" t="s">
        <v>81</v>
      </c>
      <c r="AW260" s="13" t="s">
        <v>30</v>
      </c>
      <c r="AX260" s="13" t="s">
        <v>73</v>
      </c>
      <c r="AY260" s="239" t="s">
        <v>142</v>
      </c>
    </row>
    <row r="261" s="13" customFormat="1">
      <c r="A261" s="13"/>
      <c r="B261" s="229"/>
      <c r="C261" s="230"/>
      <c r="D261" s="231" t="s">
        <v>152</v>
      </c>
      <c r="E261" s="232" t="s">
        <v>1</v>
      </c>
      <c r="F261" s="233" t="s">
        <v>189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152</v>
      </c>
      <c r="AU261" s="239" t="s">
        <v>150</v>
      </c>
      <c r="AV261" s="13" t="s">
        <v>81</v>
      </c>
      <c r="AW261" s="13" t="s">
        <v>30</v>
      </c>
      <c r="AX261" s="13" t="s">
        <v>73</v>
      </c>
      <c r="AY261" s="239" t="s">
        <v>142</v>
      </c>
    </row>
    <row r="262" s="14" customFormat="1">
      <c r="A262" s="14"/>
      <c r="B262" s="240"/>
      <c r="C262" s="241"/>
      <c r="D262" s="231" t="s">
        <v>152</v>
      </c>
      <c r="E262" s="242" t="s">
        <v>1</v>
      </c>
      <c r="F262" s="243" t="s">
        <v>246</v>
      </c>
      <c r="G262" s="241"/>
      <c r="H262" s="244">
        <v>46.070999999999998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152</v>
      </c>
      <c r="AU262" s="250" t="s">
        <v>150</v>
      </c>
      <c r="AV262" s="14" t="s">
        <v>150</v>
      </c>
      <c r="AW262" s="14" t="s">
        <v>30</v>
      </c>
      <c r="AX262" s="14" t="s">
        <v>73</v>
      </c>
      <c r="AY262" s="250" t="s">
        <v>142</v>
      </c>
    </row>
    <row r="263" s="13" customFormat="1">
      <c r="A263" s="13"/>
      <c r="B263" s="229"/>
      <c r="C263" s="230"/>
      <c r="D263" s="231" t="s">
        <v>152</v>
      </c>
      <c r="E263" s="232" t="s">
        <v>1</v>
      </c>
      <c r="F263" s="233" t="s">
        <v>191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152</v>
      </c>
      <c r="AU263" s="239" t="s">
        <v>150</v>
      </c>
      <c r="AV263" s="13" t="s">
        <v>81</v>
      </c>
      <c r="AW263" s="13" t="s">
        <v>30</v>
      </c>
      <c r="AX263" s="13" t="s">
        <v>73</v>
      </c>
      <c r="AY263" s="239" t="s">
        <v>142</v>
      </c>
    </row>
    <row r="264" s="14" customFormat="1">
      <c r="A264" s="14"/>
      <c r="B264" s="240"/>
      <c r="C264" s="241"/>
      <c r="D264" s="231" t="s">
        <v>152</v>
      </c>
      <c r="E264" s="242" t="s">
        <v>1</v>
      </c>
      <c r="F264" s="243" t="s">
        <v>247</v>
      </c>
      <c r="G264" s="241"/>
      <c r="H264" s="244">
        <v>50.104999999999997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152</v>
      </c>
      <c r="AU264" s="250" t="s">
        <v>150</v>
      </c>
      <c r="AV264" s="14" t="s">
        <v>150</v>
      </c>
      <c r="AW264" s="14" t="s">
        <v>30</v>
      </c>
      <c r="AX264" s="14" t="s">
        <v>73</v>
      </c>
      <c r="AY264" s="250" t="s">
        <v>142</v>
      </c>
    </row>
    <row r="265" s="14" customFormat="1">
      <c r="A265" s="14"/>
      <c r="B265" s="240"/>
      <c r="C265" s="241"/>
      <c r="D265" s="231" t="s">
        <v>152</v>
      </c>
      <c r="E265" s="242" t="s">
        <v>1</v>
      </c>
      <c r="F265" s="243" t="s">
        <v>248</v>
      </c>
      <c r="G265" s="241"/>
      <c r="H265" s="244">
        <v>-1.3999999999999999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152</v>
      </c>
      <c r="AU265" s="250" t="s">
        <v>150</v>
      </c>
      <c r="AV265" s="14" t="s">
        <v>150</v>
      </c>
      <c r="AW265" s="14" t="s">
        <v>30</v>
      </c>
      <c r="AX265" s="14" t="s">
        <v>73</v>
      </c>
      <c r="AY265" s="250" t="s">
        <v>142</v>
      </c>
    </row>
    <row r="266" s="13" customFormat="1">
      <c r="A266" s="13"/>
      <c r="B266" s="229"/>
      <c r="C266" s="230"/>
      <c r="D266" s="231" t="s">
        <v>152</v>
      </c>
      <c r="E266" s="232" t="s">
        <v>1</v>
      </c>
      <c r="F266" s="233" t="s">
        <v>193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152</v>
      </c>
      <c r="AU266" s="239" t="s">
        <v>150</v>
      </c>
      <c r="AV266" s="13" t="s">
        <v>81</v>
      </c>
      <c r="AW266" s="13" t="s">
        <v>30</v>
      </c>
      <c r="AX266" s="13" t="s">
        <v>73</v>
      </c>
      <c r="AY266" s="239" t="s">
        <v>142</v>
      </c>
    </row>
    <row r="267" s="14" customFormat="1">
      <c r="A267" s="14"/>
      <c r="B267" s="240"/>
      <c r="C267" s="241"/>
      <c r="D267" s="231" t="s">
        <v>152</v>
      </c>
      <c r="E267" s="242" t="s">
        <v>1</v>
      </c>
      <c r="F267" s="243" t="s">
        <v>249</v>
      </c>
      <c r="G267" s="241"/>
      <c r="H267" s="244">
        <v>47.619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152</v>
      </c>
      <c r="AU267" s="250" t="s">
        <v>150</v>
      </c>
      <c r="AV267" s="14" t="s">
        <v>150</v>
      </c>
      <c r="AW267" s="14" t="s">
        <v>30</v>
      </c>
      <c r="AX267" s="14" t="s">
        <v>73</v>
      </c>
      <c r="AY267" s="250" t="s">
        <v>142</v>
      </c>
    </row>
    <row r="268" s="14" customFormat="1">
      <c r="A268" s="14"/>
      <c r="B268" s="240"/>
      <c r="C268" s="241"/>
      <c r="D268" s="231" t="s">
        <v>152</v>
      </c>
      <c r="E268" s="242" t="s">
        <v>1</v>
      </c>
      <c r="F268" s="243" t="s">
        <v>250</v>
      </c>
      <c r="G268" s="241"/>
      <c r="H268" s="244">
        <v>-6.7359999999999998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152</v>
      </c>
      <c r="AU268" s="250" t="s">
        <v>150</v>
      </c>
      <c r="AV268" s="14" t="s">
        <v>150</v>
      </c>
      <c r="AW268" s="14" t="s">
        <v>30</v>
      </c>
      <c r="AX268" s="14" t="s">
        <v>73</v>
      </c>
      <c r="AY268" s="250" t="s">
        <v>142</v>
      </c>
    </row>
    <row r="269" s="13" customFormat="1">
      <c r="A269" s="13"/>
      <c r="B269" s="229"/>
      <c r="C269" s="230"/>
      <c r="D269" s="231" t="s">
        <v>152</v>
      </c>
      <c r="E269" s="232" t="s">
        <v>1</v>
      </c>
      <c r="F269" s="233" t="s">
        <v>195</v>
      </c>
      <c r="G269" s="230"/>
      <c r="H269" s="232" t="s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152</v>
      </c>
      <c r="AU269" s="239" t="s">
        <v>150</v>
      </c>
      <c r="AV269" s="13" t="s">
        <v>81</v>
      </c>
      <c r="AW269" s="13" t="s">
        <v>30</v>
      </c>
      <c r="AX269" s="13" t="s">
        <v>73</v>
      </c>
      <c r="AY269" s="239" t="s">
        <v>142</v>
      </c>
    </row>
    <row r="270" s="14" customFormat="1">
      <c r="A270" s="14"/>
      <c r="B270" s="240"/>
      <c r="C270" s="241"/>
      <c r="D270" s="231" t="s">
        <v>152</v>
      </c>
      <c r="E270" s="242" t="s">
        <v>1</v>
      </c>
      <c r="F270" s="243" t="s">
        <v>251</v>
      </c>
      <c r="G270" s="241"/>
      <c r="H270" s="244">
        <v>18.588999999999999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152</v>
      </c>
      <c r="AU270" s="250" t="s">
        <v>150</v>
      </c>
      <c r="AV270" s="14" t="s">
        <v>150</v>
      </c>
      <c r="AW270" s="14" t="s">
        <v>30</v>
      </c>
      <c r="AX270" s="14" t="s">
        <v>73</v>
      </c>
      <c r="AY270" s="250" t="s">
        <v>142</v>
      </c>
    </row>
    <row r="271" s="13" customFormat="1">
      <c r="A271" s="13"/>
      <c r="B271" s="229"/>
      <c r="C271" s="230"/>
      <c r="D271" s="231" t="s">
        <v>152</v>
      </c>
      <c r="E271" s="232" t="s">
        <v>1</v>
      </c>
      <c r="F271" s="233" t="s">
        <v>197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152</v>
      </c>
      <c r="AU271" s="239" t="s">
        <v>150</v>
      </c>
      <c r="AV271" s="13" t="s">
        <v>81</v>
      </c>
      <c r="AW271" s="13" t="s">
        <v>30</v>
      </c>
      <c r="AX271" s="13" t="s">
        <v>73</v>
      </c>
      <c r="AY271" s="239" t="s">
        <v>142</v>
      </c>
    </row>
    <row r="272" s="14" customFormat="1">
      <c r="A272" s="14"/>
      <c r="B272" s="240"/>
      <c r="C272" s="241"/>
      <c r="D272" s="231" t="s">
        <v>152</v>
      </c>
      <c r="E272" s="242" t="s">
        <v>1</v>
      </c>
      <c r="F272" s="243" t="s">
        <v>252</v>
      </c>
      <c r="G272" s="241"/>
      <c r="H272" s="244">
        <v>19.891999999999999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152</v>
      </c>
      <c r="AU272" s="250" t="s">
        <v>150</v>
      </c>
      <c r="AV272" s="14" t="s">
        <v>150</v>
      </c>
      <c r="AW272" s="14" t="s">
        <v>30</v>
      </c>
      <c r="AX272" s="14" t="s">
        <v>73</v>
      </c>
      <c r="AY272" s="250" t="s">
        <v>142</v>
      </c>
    </row>
    <row r="273" s="13" customFormat="1">
      <c r="A273" s="13"/>
      <c r="B273" s="229"/>
      <c r="C273" s="230"/>
      <c r="D273" s="231" t="s">
        <v>152</v>
      </c>
      <c r="E273" s="232" t="s">
        <v>1</v>
      </c>
      <c r="F273" s="233" t="s">
        <v>199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152</v>
      </c>
      <c r="AU273" s="239" t="s">
        <v>150</v>
      </c>
      <c r="AV273" s="13" t="s">
        <v>81</v>
      </c>
      <c r="AW273" s="13" t="s">
        <v>30</v>
      </c>
      <c r="AX273" s="13" t="s">
        <v>73</v>
      </c>
      <c r="AY273" s="239" t="s">
        <v>142</v>
      </c>
    </row>
    <row r="274" s="14" customFormat="1">
      <c r="A274" s="14"/>
      <c r="B274" s="240"/>
      <c r="C274" s="241"/>
      <c r="D274" s="231" t="s">
        <v>152</v>
      </c>
      <c r="E274" s="242" t="s">
        <v>1</v>
      </c>
      <c r="F274" s="243" t="s">
        <v>253</v>
      </c>
      <c r="G274" s="241"/>
      <c r="H274" s="244">
        <v>37.828000000000003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152</v>
      </c>
      <c r="AU274" s="250" t="s">
        <v>150</v>
      </c>
      <c r="AV274" s="14" t="s">
        <v>150</v>
      </c>
      <c r="AW274" s="14" t="s">
        <v>30</v>
      </c>
      <c r="AX274" s="14" t="s">
        <v>73</v>
      </c>
      <c r="AY274" s="250" t="s">
        <v>142</v>
      </c>
    </row>
    <row r="275" s="13" customFormat="1">
      <c r="A275" s="13"/>
      <c r="B275" s="229"/>
      <c r="C275" s="230"/>
      <c r="D275" s="231" t="s">
        <v>152</v>
      </c>
      <c r="E275" s="232" t="s">
        <v>1</v>
      </c>
      <c r="F275" s="233" t="s">
        <v>201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152</v>
      </c>
      <c r="AU275" s="239" t="s">
        <v>150</v>
      </c>
      <c r="AV275" s="13" t="s">
        <v>81</v>
      </c>
      <c r="AW275" s="13" t="s">
        <v>30</v>
      </c>
      <c r="AX275" s="13" t="s">
        <v>73</v>
      </c>
      <c r="AY275" s="239" t="s">
        <v>142</v>
      </c>
    </row>
    <row r="276" s="14" customFormat="1">
      <c r="A276" s="14"/>
      <c r="B276" s="240"/>
      <c r="C276" s="241"/>
      <c r="D276" s="231" t="s">
        <v>152</v>
      </c>
      <c r="E276" s="242" t="s">
        <v>1</v>
      </c>
      <c r="F276" s="243" t="s">
        <v>254</v>
      </c>
      <c r="G276" s="241"/>
      <c r="H276" s="244">
        <v>28.436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152</v>
      </c>
      <c r="AU276" s="250" t="s">
        <v>150</v>
      </c>
      <c r="AV276" s="14" t="s">
        <v>150</v>
      </c>
      <c r="AW276" s="14" t="s">
        <v>30</v>
      </c>
      <c r="AX276" s="14" t="s">
        <v>73</v>
      </c>
      <c r="AY276" s="250" t="s">
        <v>142</v>
      </c>
    </row>
    <row r="277" s="14" customFormat="1">
      <c r="A277" s="14"/>
      <c r="B277" s="240"/>
      <c r="C277" s="241"/>
      <c r="D277" s="231" t="s">
        <v>152</v>
      </c>
      <c r="E277" s="242" t="s">
        <v>1</v>
      </c>
      <c r="F277" s="243" t="s">
        <v>255</v>
      </c>
      <c r="G277" s="241"/>
      <c r="H277" s="244">
        <v>2.8239999999999998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152</v>
      </c>
      <c r="AU277" s="250" t="s">
        <v>150</v>
      </c>
      <c r="AV277" s="14" t="s">
        <v>150</v>
      </c>
      <c r="AW277" s="14" t="s">
        <v>30</v>
      </c>
      <c r="AX277" s="14" t="s">
        <v>73</v>
      </c>
      <c r="AY277" s="250" t="s">
        <v>142</v>
      </c>
    </row>
    <row r="278" s="13" customFormat="1">
      <c r="A278" s="13"/>
      <c r="B278" s="229"/>
      <c r="C278" s="230"/>
      <c r="D278" s="231" t="s">
        <v>152</v>
      </c>
      <c r="E278" s="232" t="s">
        <v>1</v>
      </c>
      <c r="F278" s="233" t="s">
        <v>203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152</v>
      </c>
      <c r="AU278" s="239" t="s">
        <v>150</v>
      </c>
      <c r="AV278" s="13" t="s">
        <v>81</v>
      </c>
      <c r="AW278" s="13" t="s">
        <v>30</v>
      </c>
      <c r="AX278" s="13" t="s">
        <v>73</v>
      </c>
      <c r="AY278" s="239" t="s">
        <v>142</v>
      </c>
    </row>
    <row r="279" s="14" customFormat="1">
      <c r="A279" s="14"/>
      <c r="B279" s="240"/>
      <c r="C279" s="241"/>
      <c r="D279" s="231" t="s">
        <v>152</v>
      </c>
      <c r="E279" s="242" t="s">
        <v>1</v>
      </c>
      <c r="F279" s="243" t="s">
        <v>256</v>
      </c>
      <c r="G279" s="241"/>
      <c r="H279" s="244">
        <v>15.51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152</v>
      </c>
      <c r="AU279" s="250" t="s">
        <v>150</v>
      </c>
      <c r="AV279" s="14" t="s">
        <v>150</v>
      </c>
      <c r="AW279" s="14" t="s">
        <v>30</v>
      </c>
      <c r="AX279" s="14" t="s">
        <v>73</v>
      </c>
      <c r="AY279" s="250" t="s">
        <v>142</v>
      </c>
    </row>
    <row r="280" s="13" customFormat="1">
      <c r="A280" s="13"/>
      <c r="B280" s="229"/>
      <c r="C280" s="230"/>
      <c r="D280" s="231" t="s">
        <v>152</v>
      </c>
      <c r="E280" s="232" t="s">
        <v>1</v>
      </c>
      <c r="F280" s="233" t="s">
        <v>257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152</v>
      </c>
      <c r="AU280" s="239" t="s">
        <v>150</v>
      </c>
      <c r="AV280" s="13" t="s">
        <v>81</v>
      </c>
      <c r="AW280" s="13" t="s">
        <v>30</v>
      </c>
      <c r="AX280" s="13" t="s">
        <v>73</v>
      </c>
      <c r="AY280" s="239" t="s">
        <v>142</v>
      </c>
    </row>
    <row r="281" s="13" customFormat="1">
      <c r="A281" s="13"/>
      <c r="B281" s="229"/>
      <c r="C281" s="230"/>
      <c r="D281" s="231" t="s">
        <v>152</v>
      </c>
      <c r="E281" s="232" t="s">
        <v>1</v>
      </c>
      <c r="F281" s="233" t="s">
        <v>237</v>
      </c>
      <c r="G281" s="230"/>
      <c r="H281" s="232" t="s">
        <v>1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152</v>
      </c>
      <c r="AU281" s="239" t="s">
        <v>150</v>
      </c>
      <c r="AV281" s="13" t="s">
        <v>81</v>
      </c>
      <c r="AW281" s="13" t="s">
        <v>30</v>
      </c>
      <c r="AX281" s="13" t="s">
        <v>73</v>
      </c>
      <c r="AY281" s="239" t="s">
        <v>142</v>
      </c>
    </row>
    <row r="282" s="14" customFormat="1">
      <c r="A282" s="14"/>
      <c r="B282" s="240"/>
      <c r="C282" s="241"/>
      <c r="D282" s="231" t="s">
        <v>152</v>
      </c>
      <c r="E282" s="242" t="s">
        <v>1</v>
      </c>
      <c r="F282" s="243" t="s">
        <v>258</v>
      </c>
      <c r="G282" s="241"/>
      <c r="H282" s="244">
        <v>-4.4400000000000004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152</v>
      </c>
      <c r="AU282" s="250" t="s">
        <v>150</v>
      </c>
      <c r="AV282" s="14" t="s">
        <v>150</v>
      </c>
      <c r="AW282" s="14" t="s">
        <v>30</v>
      </c>
      <c r="AX282" s="14" t="s">
        <v>73</v>
      </c>
      <c r="AY282" s="250" t="s">
        <v>142</v>
      </c>
    </row>
    <row r="283" s="13" customFormat="1">
      <c r="A283" s="13"/>
      <c r="B283" s="229"/>
      <c r="C283" s="230"/>
      <c r="D283" s="231" t="s">
        <v>152</v>
      </c>
      <c r="E283" s="232" t="s">
        <v>1</v>
      </c>
      <c r="F283" s="233" t="s">
        <v>201</v>
      </c>
      <c r="G283" s="230"/>
      <c r="H283" s="232" t="s">
        <v>1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152</v>
      </c>
      <c r="AU283" s="239" t="s">
        <v>150</v>
      </c>
      <c r="AV283" s="13" t="s">
        <v>81</v>
      </c>
      <c r="AW283" s="13" t="s">
        <v>30</v>
      </c>
      <c r="AX283" s="13" t="s">
        <v>73</v>
      </c>
      <c r="AY283" s="239" t="s">
        <v>142</v>
      </c>
    </row>
    <row r="284" s="14" customFormat="1">
      <c r="A284" s="14"/>
      <c r="B284" s="240"/>
      <c r="C284" s="241"/>
      <c r="D284" s="231" t="s">
        <v>152</v>
      </c>
      <c r="E284" s="242" t="s">
        <v>1</v>
      </c>
      <c r="F284" s="243" t="s">
        <v>259</v>
      </c>
      <c r="G284" s="241"/>
      <c r="H284" s="244">
        <v>-19.126000000000001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152</v>
      </c>
      <c r="AU284" s="250" t="s">
        <v>150</v>
      </c>
      <c r="AV284" s="14" t="s">
        <v>150</v>
      </c>
      <c r="AW284" s="14" t="s">
        <v>30</v>
      </c>
      <c r="AX284" s="14" t="s">
        <v>73</v>
      </c>
      <c r="AY284" s="250" t="s">
        <v>142</v>
      </c>
    </row>
    <row r="285" s="13" customFormat="1">
      <c r="A285" s="13"/>
      <c r="B285" s="229"/>
      <c r="C285" s="230"/>
      <c r="D285" s="231" t="s">
        <v>152</v>
      </c>
      <c r="E285" s="232" t="s">
        <v>1</v>
      </c>
      <c r="F285" s="233" t="s">
        <v>203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152</v>
      </c>
      <c r="AU285" s="239" t="s">
        <v>150</v>
      </c>
      <c r="AV285" s="13" t="s">
        <v>81</v>
      </c>
      <c r="AW285" s="13" t="s">
        <v>30</v>
      </c>
      <c r="AX285" s="13" t="s">
        <v>73</v>
      </c>
      <c r="AY285" s="239" t="s">
        <v>142</v>
      </c>
    </row>
    <row r="286" s="14" customFormat="1">
      <c r="A286" s="14"/>
      <c r="B286" s="240"/>
      <c r="C286" s="241"/>
      <c r="D286" s="231" t="s">
        <v>152</v>
      </c>
      <c r="E286" s="242" t="s">
        <v>1</v>
      </c>
      <c r="F286" s="243" t="s">
        <v>260</v>
      </c>
      <c r="G286" s="241"/>
      <c r="H286" s="244">
        <v>-8.8160000000000007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152</v>
      </c>
      <c r="AU286" s="250" t="s">
        <v>150</v>
      </c>
      <c r="AV286" s="14" t="s">
        <v>150</v>
      </c>
      <c r="AW286" s="14" t="s">
        <v>30</v>
      </c>
      <c r="AX286" s="14" t="s">
        <v>73</v>
      </c>
      <c r="AY286" s="250" t="s">
        <v>142</v>
      </c>
    </row>
    <row r="287" s="15" customFormat="1">
      <c r="A287" s="15"/>
      <c r="B287" s="262"/>
      <c r="C287" s="263"/>
      <c r="D287" s="231" t="s">
        <v>152</v>
      </c>
      <c r="E287" s="264" t="s">
        <v>1</v>
      </c>
      <c r="F287" s="265" t="s">
        <v>173</v>
      </c>
      <c r="G287" s="263"/>
      <c r="H287" s="266">
        <v>226.356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2" t="s">
        <v>152</v>
      </c>
      <c r="AU287" s="272" t="s">
        <v>150</v>
      </c>
      <c r="AV287" s="15" t="s">
        <v>149</v>
      </c>
      <c r="AW287" s="15" t="s">
        <v>30</v>
      </c>
      <c r="AX287" s="15" t="s">
        <v>81</v>
      </c>
      <c r="AY287" s="272" t="s">
        <v>142</v>
      </c>
    </row>
    <row r="288" s="2" customFormat="1" ht="24.15" customHeight="1">
      <c r="A288" s="38"/>
      <c r="B288" s="39"/>
      <c r="C288" s="215" t="s">
        <v>8</v>
      </c>
      <c r="D288" s="215" t="s">
        <v>145</v>
      </c>
      <c r="E288" s="216" t="s">
        <v>261</v>
      </c>
      <c r="F288" s="217" t="s">
        <v>262</v>
      </c>
      <c r="G288" s="218" t="s">
        <v>169</v>
      </c>
      <c r="H288" s="219">
        <v>113.178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39</v>
      </c>
      <c r="O288" s="91"/>
      <c r="P288" s="225">
        <f>O288*H288</f>
        <v>0</v>
      </c>
      <c r="Q288" s="225">
        <v>0.0043800000000000002</v>
      </c>
      <c r="R288" s="225">
        <f>Q288*H288</f>
        <v>0.49571964000000002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149</v>
      </c>
      <c r="AT288" s="227" t="s">
        <v>145</v>
      </c>
      <c r="AU288" s="227" t="s">
        <v>150</v>
      </c>
      <c r="AY288" s="17" t="s">
        <v>142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150</v>
      </c>
      <c r="BK288" s="228">
        <f>ROUND(I288*H288,2)</f>
        <v>0</v>
      </c>
      <c r="BL288" s="17" t="s">
        <v>149</v>
      </c>
      <c r="BM288" s="227" t="s">
        <v>263</v>
      </c>
    </row>
    <row r="289" s="14" customFormat="1">
      <c r="A289" s="14"/>
      <c r="B289" s="240"/>
      <c r="C289" s="241"/>
      <c r="D289" s="231" t="s">
        <v>152</v>
      </c>
      <c r="E289" s="242" t="s">
        <v>1</v>
      </c>
      <c r="F289" s="243" t="s">
        <v>264</v>
      </c>
      <c r="G289" s="241"/>
      <c r="H289" s="244">
        <v>113.178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152</v>
      </c>
      <c r="AU289" s="250" t="s">
        <v>150</v>
      </c>
      <c r="AV289" s="14" t="s">
        <v>150</v>
      </c>
      <c r="AW289" s="14" t="s">
        <v>30</v>
      </c>
      <c r="AX289" s="14" t="s">
        <v>81</v>
      </c>
      <c r="AY289" s="250" t="s">
        <v>142</v>
      </c>
    </row>
    <row r="290" s="2" customFormat="1" ht="24.15" customHeight="1">
      <c r="A290" s="38"/>
      <c r="B290" s="39"/>
      <c r="C290" s="215" t="s">
        <v>265</v>
      </c>
      <c r="D290" s="215" t="s">
        <v>145</v>
      </c>
      <c r="E290" s="216" t="s">
        <v>266</v>
      </c>
      <c r="F290" s="217" t="s">
        <v>267</v>
      </c>
      <c r="G290" s="218" t="s">
        <v>169</v>
      </c>
      <c r="H290" s="219">
        <v>226.356</v>
      </c>
      <c r="I290" s="220"/>
      <c r="J290" s="221">
        <f>ROUND(I290*H290,2)</f>
        <v>0</v>
      </c>
      <c r="K290" s="222"/>
      <c r="L290" s="44"/>
      <c r="M290" s="223" t="s">
        <v>1</v>
      </c>
      <c r="N290" s="224" t="s">
        <v>39</v>
      </c>
      <c r="O290" s="91"/>
      <c r="P290" s="225">
        <f>O290*H290</f>
        <v>0</v>
      </c>
      <c r="Q290" s="225">
        <v>0.0030000000000000001</v>
      </c>
      <c r="R290" s="225">
        <f>Q290*H290</f>
        <v>0.679068</v>
      </c>
      <c r="S290" s="225">
        <v>0</v>
      </c>
      <c r="T290" s="22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149</v>
      </c>
      <c r="AT290" s="227" t="s">
        <v>145</v>
      </c>
      <c r="AU290" s="227" t="s">
        <v>150</v>
      </c>
      <c r="AY290" s="17" t="s">
        <v>142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150</v>
      </c>
      <c r="BK290" s="228">
        <f>ROUND(I290*H290,2)</f>
        <v>0</v>
      </c>
      <c r="BL290" s="17" t="s">
        <v>149</v>
      </c>
      <c r="BM290" s="227" t="s">
        <v>268</v>
      </c>
    </row>
    <row r="291" s="13" customFormat="1">
      <c r="A291" s="13"/>
      <c r="B291" s="229"/>
      <c r="C291" s="230"/>
      <c r="D291" s="231" t="s">
        <v>152</v>
      </c>
      <c r="E291" s="232" t="s">
        <v>1</v>
      </c>
      <c r="F291" s="233" t="s">
        <v>245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152</v>
      </c>
      <c r="AU291" s="239" t="s">
        <v>150</v>
      </c>
      <c r="AV291" s="13" t="s">
        <v>81</v>
      </c>
      <c r="AW291" s="13" t="s">
        <v>30</v>
      </c>
      <c r="AX291" s="13" t="s">
        <v>73</v>
      </c>
      <c r="AY291" s="239" t="s">
        <v>142</v>
      </c>
    </row>
    <row r="292" s="13" customFormat="1">
      <c r="A292" s="13"/>
      <c r="B292" s="229"/>
      <c r="C292" s="230"/>
      <c r="D292" s="231" t="s">
        <v>152</v>
      </c>
      <c r="E292" s="232" t="s">
        <v>1</v>
      </c>
      <c r="F292" s="233" t="s">
        <v>189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152</v>
      </c>
      <c r="AU292" s="239" t="s">
        <v>150</v>
      </c>
      <c r="AV292" s="13" t="s">
        <v>81</v>
      </c>
      <c r="AW292" s="13" t="s">
        <v>30</v>
      </c>
      <c r="AX292" s="13" t="s">
        <v>73</v>
      </c>
      <c r="AY292" s="239" t="s">
        <v>142</v>
      </c>
    </row>
    <row r="293" s="14" customFormat="1">
      <c r="A293" s="14"/>
      <c r="B293" s="240"/>
      <c r="C293" s="241"/>
      <c r="D293" s="231" t="s">
        <v>152</v>
      </c>
      <c r="E293" s="242" t="s">
        <v>1</v>
      </c>
      <c r="F293" s="243" t="s">
        <v>246</v>
      </c>
      <c r="G293" s="241"/>
      <c r="H293" s="244">
        <v>46.070999999999998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152</v>
      </c>
      <c r="AU293" s="250" t="s">
        <v>150</v>
      </c>
      <c r="AV293" s="14" t="s">
        <v>150</v>
      </c>
      <c r="AW293" s="14" t="s">
        <v>30</v>
      </c>
      <c r="AX293" s="14" t="s">
        <v>73</v>
      </c>
      <c r="AY293" s="250" t="s">
        <v>142</v>
      </c>
    </row>
    <row r="294" s="13" customFormat="1">
      <c r="A294" s="13"/>
      <c r="B294" s="229"/>
      <c r="C294" s="230"/>
      <c r="D294" s="231" t="s">
        <v>152</v>
      </c>
      <c r="E294" s="232" t="s">
        <v>1</v>
      </c>
      <c r="F294" s="233" t="s">
        <v>191</v>
      </c>
      <c r="G294" s="230"/>
      <c r="H294" s="232" t="s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152</v>
      </c>
      <c r="AU294" s="239" t="s">
        <v>150</v>
      </c>
      <c r="AV294" s="13" t="s">
        <v>81</v>
      </c>
      <c r="AW294" s="13" t="s">
        <v>30</v>
      </c>
      <c r="AX294" s="13" t="s">
        <v>73</v>
      </c>
      <c r="AY294" s="239" t="s">
        <v>142</v>
      </c>
    </row>
    <row r="295" s="14" customFormat="1">
      <c r="A295" s="14"/>
      <c r="B295" s="240"/>
      <c r="C295" s="241"/>
      <c r="D295" s="231" t="s">
        <v>152</v>
      </c>
      <c r="E295" s="242" t="s">
        <v>1</v>
      </c>
      <c r="F295" s="243" t="s">
        <v>247</v>
      </c>
      <c r="G295" s="241"/>
      <c r="H295" s="244">
        <v>50.104999999999997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152</v>
      </c>
      <c r="AU295" s="250" t="s">
        <v>150</v>
      </c>
      <c r="AV295" s="14" t="s">
        <v>150</v>
      </c>
      <c r="AW295" s="14" t="s">
        <v>30</v>
      </c>
      <c r="AX295" s="14" t="s">
        <v>73</v>
      </c>
      <c r="AY295" s="250" t="s">
        <v>142</v>
      </c>
    </row>
    <row r="296" s="14" customFormat="1">
      <c r="A296" s="14"/>
      <c r="B296" s="240"/>
      <c r="C296" s="241"/>
      <c r="D296" s="231" t="s">
        <v>152</v>
      </c>
      <c r="E296" s="242" t="s">
        <v>1</v>
      </c>
      <c r="F296" s="243" t="s">
        <v>248</v>
      </c>
      <c r="G296" s="241"/>
      <c r="H296" s="244">
        <v>-1.3999999999999999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152</v>
      </c>
      <c r="AU296" s="250" t="s">
        <v>150</v>
      </c>
      <c r="AV296" s="14" t="s">
        <v>150</v>
      </c>
      <c r="AW296" s="14" t="s">
        <v>30</v>
      </c>
      <c r="AX296" s="14" t="s">
        <v>73</v>
      </c>
      <c r="AY296" s="250" t="s">
        <v>142</v>
      </c>
    </row>
    <row r="297" s="13" customFormat="1">
      <c r="A297" s="13"/>
      <c r="B297" s="229"/>
      <c r="C297" s="230"/>
      <c r="D297" s="231" t="s">
        <v>152</v>
      </c>
      <c r="E297" s="232" t="s">
        <v>1</v>
      </c>
      <c r="F297" s="233" t="s">
        <v>193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152</v>
      </c>
      <c r="AU297" s="239" t="s">
        <v>150</v>
      </c>
      <c r="AV297" s="13" t="s">
        <v>81</v>
      </c>
      <c r="AW297" s="13" t="s">
        <v>30</v>
      </c>
      <c r="AX297" s="13" t="s">
        <v>73</v>
      </c>
      <c r="AY297" s="239" t="s">
        <v>142</v>
      </c>
    </row>
    <row r="298" s="14" customFormat="1">
      <c r="A298" s="14"/>
      <c r="B298" s="240"/>
      <c r="C298" s="241"/>
      <c r="D298" s="231" t="s">
        <v>152</v>
      </c>
      <c r="E298" s="242" t="s">
        <v>1</v>
      </c>
      <c r="F298" s="243" t="s">
        <v>249</v>
      </c>
      <c r="G298" s="241"/>
      <c r="H298" s="244">
        <v>47.619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152</v>
      </c>
      <c r="AU298" s="250" t="s">
        <v>150</v>
      </c>
      <c r="AV298" s="14" t="s">
        <v>150</v>
      </c>
      <c r="AW298" s="14" t="s">
        <v>30</v>
      </c>
      <c r="AX298" s="14" t="s">
        <v>73</v>
      </c>
      <c r="AY298" s="250" t="s">
        <v>142</v>
      </c>
    </row>
    <row r="299" s="14" customFormat="1">
      <c r="A299" s="14"/>
      <c r="B299" s="240"/>
      <c r="C299" s="241"/>
      <c r="D299" s="231" t="s">
        <v>152</v>
      </c>
      <c r="E299" s="242" t="s">
        <v>1</v>
      </c>
      <c r="F299" s="243" t="s">
        <v>250</v>
      </c>
      <c r="G299" s="241"/>
      <c r="H299" s="244">
        <v>-6.7359999999999998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152</v>
      </c>
      <c r="AU299" s="250" t="s">
        <v>150</v>
      </c>
      <c r="AV299" s="14" t="s">
        <v>150</v>
      </c>
      <c r="AW299" s="14" t="s">
        <v>30</v>
      </c>
      <c r="AX299" s="14" t="s">
        <v>73</v>
      </c>
      <c r="AY299" s="250" t="s">
        <v>142</v>
      </c>
    </row>
    <row r="300" s="13" customFormat="1">
      <c r="A300" s="13"/>
      <c r="B300" s="229"/>
      <c r="C300" s="230"/>
      <c r="D300" s="231" t="s">
        <v>152</v>
      </c>
      <c r="E300" s="232" t="s">
        <v>1</v>
      </c>
      <c r="F300" s="233" t="s">
        <v>195</v>
      </c>
      <c r="G300" s="230"/>
      <c r="H300" s="232" t="s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152</v>
      </c>
      <c r="AU300" s="239" t="s">
        <v>150</v>
      </c>
      <c r="AV300" s="13" t="s">
        <v>81</v>
      </c>
      <c r="AW300" s="13" t="s">
        <v>30</v>
      </c>
      <c r="AX300" s="13" t="s">
        <v>73</v>
      </c>
      <c r="AY300" s="239" t="s">
        <v>142</v>
      </c>
    </row>
    <row r="301" s="14" customFormat="1">
      <c r="A301" s="14"/>
      <c r="B301" s="240"/>
      <c r="C301" s="241"/>
      <c r="D301" s="231" t="s">
        <v>152</v>
      </c>
      <c r="E301" s="242" t="s">
        <v>1</v>
      </c>
      <c r="F301" s="243" t="s">
        <v>251</v>
      </c>
      <c r="G301" s="241"/>
      <c r="H301" s="244">
        <v>18.588999999999999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152</v>
      </c>
      <c r="AU301" s="250" t="s">
        <v>150</v>
      </c>
      <c r="AV301" s="14" t="s">
        <v>150</v>
      </c>
      <c r="AW301" s="14" t="s">
        <v>30</v>
      </c>
      <c r="AX301" s="14" t="s">
        <v>73</v>
      </c>
      <c r="AY301" s="250" t="s">
        <v>142</v>
      </c>
    </row>
    <row r="302" s="13" customFormat="1">
      <c r="A302" s="13"/>
      <c r="B302" s="229"/>
      <c r="C302" s="230"/>
      <c r="D302" s="231" t="s">
        <v>152</v>
      </c>
      <c r="E302" s="232" t="s">
        <v>1</v>
      </c>
      <c r="F302" s="233" t="s">
        <v>197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152</v>
      </c>
      <c r="AU302" s="239" t="s">
        <v>150</v>
      </c>
      <c r="AV302" s="13" t="s">
        <v>81</v>
      </c>
      <c r="AW302" s="13" t="s">
        <v>30</v>
      </c>
      <c r="AX302" s="13" t="s">
        <v>73</v>
      </c>
      <c r="AY302" s="239" t="s">
        <v>142</v>
      </c>
    </row>
    <row r="303" s="14" customFormat="1">
      <c r="A303" s="14"/>
      <c r="B303" s="240"/>
      <c r="C303" s="241"/>
      <c r="D303" s="231" t="s">
        <v>152</v>
      </c>
      <c r="E303" s="242" t="s">
        <v>1</v>
      </c>
      <c r="F303" s="243" t="s">
        <v>252</v>
      </c>
      <c r="G303" s="241"/>
      <c r="H303" s="244">
        <v>19.891999999999999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152</v>
      </c>
      <c r="AU303" s="250" t="s">
        <v>150</v>
      </c>
      <c r="AV303" s="14" t="s">
        <v>150</v>
      </c>
      <c r="AW303" s="14" t="s">
        <v>30</v>
      </c>
      <c r="AX303" s="14" t="s">
        <v>73</v>
      </c>
      <c r="AY303" s="250" t="s">
        <v>142</v>
      </c>
    </row>
    <row r="304" s="13" customFormat="1">
      <c r="A304" s="13"/>
      <c r="B304" s="229"/>
      <c r="C304" s="230"/>
      <c r="D304" s="231" t="s">
        <v>152</v>
      </c>
      <c r="E304" s="232" t="s">
        <v>1</v>
      </c>
      <c r="F304" s="233" t="s">
        <v>199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152</v>
      </c>
      <c r="AU304" s="239" t="s">
        <v>150</v>
      </c>
      <c r="AV304" s="13" t="s">
        <v>81</v>
      </c>
      <c r="AW304" s="13" t="s">
        <v>30</v>
      </c>
      <c r="AX304" s="13" t="s">
        <v>73</v>
      </c>
      <c r="AY304" s="239" t="s">
        <v>142</v>
      </c>
    </row>
    <row r="305" s="14" customFormat="1">
      <c r="A305" s="14"/>
      <c r="B305" s="240"/>
      <c r="C305" s="241"/>
      <c r="D305" s="231" t="s">
        <v>152</v>
      </c>
      <c r="E305" s="242" t="s">
        <v>1</v>
      </c>
      <c r="F305" s="243" t="s">
        <v>253</v>
      </c>
      <c r="G305" s="241"/>
      <c r="H305" s="244">
        <v>37.828000000000003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152</v>
      </c>
      <c r="AU305" s="250" t="s">
        <v>150</v>
      </c>
      <c r="AV305" s="14" t="s">
        <v>150</v>
      </c>
      <c r="AW305" s="14" t="s">
        <v>30</v>
      </c>
      <c r="AX305" s="14" t="s">
        <v>73</v>
      </c>
      <c r="AY305" s="250" t="s">
        <v>142</v>
      </c>
    </row>
    <row r="306" s="13" customFormat="1">
      <c r="A306" s="13"/>
      <c r="B306" s="229"/>
      <c r="C306" s="230"/>
      <c r="D306" s="231" t="s">
        <v>152</v>
      </c>
      <c r="E306" s="232" t="s">
        <v>1</v>
      </c>
      <c r="F306" s="233" t="s">
        <v>201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152</v>
      </c>
      <c r="AU306" s="239" t="s">
        <v>150</v>
      </c>
      <c r="AV306" s="13" t="s">
        <v>81</v>
      </c>
      <c r="AW306" s="13" t="s">
        <v>30</v>
      </c>
      <c r="AX306" s="13" t="s">
        <v>73</v>
      </c>
      <c r="AY306" s="239" t="s">
        <v>142</v>
      </c>
    </row>
    <row r="307" s="14" customFormat="1">
      <c r="A307" s="14"/>
      <c r="B307" s="240"/>
      <c r="C307" s="241"/>
      <c r="D307" s="231" t="s">
        <v>152</v>
      </c>
      <c r="E307" s="242" t="s">
        <v>1</v>
      </c>
      <c r="F307" s="243" t="s">
        <v>254</v>
      </c>
      <c r="G307" s="241"/>
      <c r="H307" s="244">
        <v>28.436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152</v>
      </c>
      <c r="AU307" s="250" t="s">
        <v>150</v>
      </c>
      <c r="AV307" s="14" t="s">
        <v>150</v>
      </c>
      <c r="AW307" s="14" t="s">
        <v>30</v>
      </c>
      <c r="AX307" s="14" t="s">
        <v>73</v>
      </c>
      <c r="AY307" s="250" t="s">
        <v>142</v>
      </c>
    </row>
    <row r="308" s="14" customFormat="1">
      <c r="A308" s="14"/>
      <c r="B308" s="240"/>
      <c r="C308" s="241"/>
      <c r="D308" s="231" t="s">
        <v>152</v>
      </c>
      <c r="E308" s="242" t="s">
        <v>1</v>
      </c>
      <c r="F308" s="243" t="s">
        <v>255</v>
      </c>
      <c r="G308" s="241"/>
      <c r="H308" s="244">
        <v>2.8239999999999998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152</v>
      </c>
      <c r="AU308" s="250" t="s">
        <v>150</v>
      </c>
      <c r="AV308" s="14" t="s">
        <v>150</v>
      </c>
      <c r="AW308" s="14" t="s">
        <v>30</v>
      </c>
      <c r="AX308" s="14" t="s">
        <v>73</v>
      </c>
      <c r="AY308" s="250" t="s">
        <v>142</v>
      </c>
    </row>
    <row r="309" s="13" customFormat="1">
      <c r="A309" s="13"/>
      <c r="B309" s="229"/>
      <c r="C309" s="230"/>
      <c r="D309" s="231" t="s">
        <v>152</v>
      </c>
      <c r="E309" s="232" t="s">
        <v>1</v>
      </c>
      <c r="F309" s="233" t="s">
        <v>203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152</v>
      </c>
      <c r="AU309" s="239" t="s">
        <v>150</v>
      </c>
      <c r="AV309" s="13" t="s">
        <v>81</v>
      </c>
      <c r="AW309" s="13" t="s">
        <v>30</v>
      </c>
      <c r="AX309" s="13" t="s">
        <v>73</v>
      </c>
      <c r="AY309" s="239" t="s">
        <v>142</v>
      </c>
    </row>
    <row r="310" s="14" customFormat="1">
      <c r="A310" s="14"/>
      <c r="B310" s="240"/>
      <c r="C310" s="241"/>
      <c r="D310" s="231" t="s">
        <v>152</v>
      </c>
      <c r="E310" s="242" t="s">
        <v>1</v>
      </c>
      <c r="F310" s="243" t="s">
        <v>256</v>
      </c>
      <c r="G310" s="241"/>
      <c r="H310" s="244">
        <v>15.51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152</v>
      </c>
      <c r="AU310" s="250" t="s">
        <v>150</v>
      </c>
      <c r="AV310" s="14" t="s">
        <v>150</v>
      </c>
      <c r="AW310" s="14" t="s">
        <v>30</v>
      </c>
      <c r="AX310" s="14" t="s">
        <v>73</v>
      </c>
      <c r="AY310" s="250" t="s">
        <v>142</v>
      </c>
    </row>
    <row r="311" s="13" customFormat="1">
      <c r="A311" s="13"/>
      <c r="B311" s="229"/>
      <c r="C311" s="230"/>
      <c r="D311" s="231" t="s">
        <v>152</v>
      </c>
      <c r="E311" s="232" t="s">
        <v>1</v>
      </c>
      <c r="F311" s="233" t="s">
        <v>257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152</v>
      </c>
      <c r="AU311" s="239" t="s">
        <v>150</v>
      </c>
      <c r="AV311" s="13" t="s">
        <v>81</v>
      </c>
      <c r="AW311" s="13" t="s">
        <v>30</v>
      </c>
      <c r="AX311" s="13" t="s">
        <v>73</v>
      </c>
      <c r="AY311" s="239" t="s">
        <v>142</v>
      </c>
    </row>
    <row r="312" s="13" customFormat="1">
      <c r="A312" s="13"/>
      <c r="B312" s="229"/>
      <c r="C312" s="230"/>
      <c r="D312" s="231" t="s">
        <v>152</v>
      </c>
      <c r="E312" s="232" t="s">
        <v>1</v>
      </c>
      <c r="F312" s="233" t="s">
        <v>237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152</v>
      </c>
      <c r="AU312" s="239" t="s">
        <v>150</v>
      </c>
      <c r="AV312" s="13" t="s">
        <v>81</v>
      </c>
      <c r="AW312" s="13" t="s">
        <v>30</v>
      </c>
      <c r="AX312" s="13" t="s">
        <v>73</v>
      </c>
      <c r="AY312" s="239" t="s">
        <v>142</v>
      </c>
    </row>
    <row r="313" s="14" customFormat="1">
      <c r="A313" s="14"/>
      <c r="B313" s="240"/>
      <c r="C313" s="241"/>
      <c r="D313" s="231" t="s">
        <v>152</v>
      </c>
      <c r="E313" s="242" t="s">
        <v>1</v>
      </c>
      <c r="F313" s="243" t="s">
        <v>258</v>
      </c>
      <c r="G313" s="241"/>
      <c r="H313" s="244">
        <v>-4.4400000000000004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152</v>
      </c>
      <c r="AU313" s="250" t="s">
        <v>150</v>
      </c>
      <c r="AV313" s="14" t="s">
        <v>150</v>
      </c>
      <c r="AW313" s="14" t="s">
        <v>30</v>
      </c>
      <c r="AX313" s="14" t="s">
        <v>73</v>
      </c>
      <c r="AY313" s="250" t="s">
        <v>142</v>
      </c>
    </row>
    <row r="314" s="13" customFormat="1">
      <c r="A314" s="13"/>
      <c r="B314" s="229"/>
      <c r="C314" s="230"/>
      <c r="D314" s="231" t="s">
        <v>152</v>
      </c>
      <c r="E314" s="232" t="s">
        <v>1</v>
      </c>
      <c r="F314" s="233" t="s">
        <v>201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152</v>
      </c>
      <c r="AU314" s="239" t="s">
        <v>150</v>
      </c>
      <c r="AV314" s="13" t="s">
        <v>81</v>
      </c>
      <c r="AW314" s="13" t="s">
        <v>30</v>
      </c>
      <c r="AX314" s="13" t="s">
        <v>73</v>
      </c>
      <c r="AY314" s="239" t="s">
        <v>142</v>
      </c>
    </row>
    <row r="315" s="14" customFormat="1">
      <c r="A315" s="14"/>
      <c r="B315" s="240"/>
      <c r="C315" s="241"/>
      <c r="D315" s="231" t="s">
        <v>152</v>
      </c>
      <c r="E315" s="242" t="s">
        <v>1</v>
      </c>
      <c r="F315" s="243" t="s">
        <v>259</v>
      </c>
      <c r="G315" s="241"/>
      <c r="H315" s="244">
        <v>-19.126000000000001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152</v>
      </c>
      <c r="AU315" s="250" t="s">
        <v>150</v>
      </c>
      <c r="AV315" s="14" t="s">
        <v>150</v>
      </c>
      <c r="AW315" s="14" t="s">
        <v>30</v>
      </c>
      <c r="AX315" s="14" t="s">
        <v>73</v>
      </c>
      <c r="AY315" s="250" t="s">
        <v>142</v>
      </c>
    </row>
    <row r="316" s="13" customFormat="1">
      <c r="A316" s="13"/>
      <c r="B316" s="229"/>
      <c r="C316" s="230"/>
      <c r="D316" s="231" t="s">
        <v>152</v>
      </c>
      <c r="E316" s="232" t="s">
        <v>1</v>
      </c>
      <c r="F316" s="233" t="s">
        <v>203</v>
      </c>
      <c r="G316" s="230"/>
      <c r="H316" s="232" t="s">
        <v>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152</v>
      </c>
      <c r="AU316" s="239" t="s">
        <v>150</v>
      </c>
      <c r="AV316" s="13" t="s">
        <v>81</v>
      </c>
      <c r="AW316" s="13" t="s">
        <v>30</v>
      </c>
      <c r="AX316" s="13" t="s">
        <v>73</v>
      </c>
      <c r="AY316" s="239" t="s">
        <v>142</v>
      </c>
    </row>
    <row r="317" s="14" customFormat="1">
      <c r="A317" s="14"/>
      <c r="B317" s="240"/>
      <c r="C317" s="241"/>
      <c r="D317" s="231" t="s">
        <v>152</v>
      </c>
      <c r="E317" s="242" t="s">
        <v>1</v>
      </c>
      <c r="F317" s="243" t="s">
        <v>260</v>
      </c>
      <c r="G317" s="241"/>
      <c r="H317" s="244">
        <v>-8.8160000000000007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152</v>
      </c>
      <c r="AU317" s="250" t="s">
        <v>150</v>
      </c>
      <c r="AV317" s="14" t="s">
        <v>150</v>
      </c>
      <c r="AW317" s="14" t="s">
        <v>30</v>
      </c>
      <c r="AX317" s="14" t="s">
        <v>73</v>
      </c>
      <c r="AY317" s="250" t="s">
        <v>142</v>
      </c>
    </row>
    <row r="318" s="15" customFormat="1">
      <c r="A318" s="15"/>
      <c r="B318" s="262"/>
      <c r="C318" s="263"/>
      <c r="D318" s="231" t="s">
        <v>152</v>
      </c>
      <c r="E318" s="264" t="s">
        <v>1</v>
      </c>
      <c r="F318" s="265" t="s">
        <v>173</v>
      </c>
      <c r="G318" s="263"/>
      <c r="H318" s="266">
        <v>226.356</v>
      </c>
      <c r="I318" s="267"/>
      <c r="J318" s="263"/>
      <c r="K318" s="263"/>
      <c r="L318" s="268"/>
      <c r="M318" s="269"/>
      <c r="N318" s="270"/>
      <c r="O318" s="270"/>
      <c r="P318" s="270"/>
      <c r="Q318" s="270"/>
      <c r="R318" s="270"/>
      <c r="S318" s="270"/>
      <c r="T318" s="271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2" t="s">
        <v>152</v>
      </c>
      <c r="AU318" s="272" t="s">
        <v>150</v>
      </c>
      <c r="AV318" s="15" t="s">
        <v>149</v>
      </c>
      <c r="AW318" s="15" t="s">
        <v>30</v>
      </c>
      <c r="AX318" s="15" t="s">
        <v>81</v>
      </c>
      <c r="AY318" s="272" t="s">
        <v>142</v>
      </c>
    </row>
    <row r="319" s="2" customFormat="1" ht="24.15" customHeight="1">
      <c r="A319" s="38"/>
      <c r="B319" s="39"/>
      <c r="C319" s="215" t="s">
        <v>269</v>
      </c>
      <c r="D319" s="215" t="s">
        <v>145</v>
      </c>
      <c r="E319" s="216" t="s">
        <v>270</v>
      </c>
      <c r="F319" s="217" t="s">
        <v>271</v>
      </c>
      <c r="G319" s="218" t="s">
        <v>169</v>
      </c>
      <c r="H319" s="219">
        <v>30</v>
      </c>
      <c r="I319" s="220"/>
      <c r="J319" s="221">
        <f>ROUND(I319*H319,2)</f>
        <v>0</v>
      </c>
      <c r="K319" s="222"/>
      <c r="L319" s="44"/>
      <c r="M319" s="223" t="s">
        <v>1</v>
      </c>
      <c r="N319" s="224" t="s">
        <v>39</v>
      </c>
      <c r="O319" s="91"/>
      <c r="P319" s="225">
        <f>O319*H319</f>
        <v>0</v>
      </c>
      <c r="Q319" s="225">
        <v>0.0373</v>
      </c>
      <c r="R319" s="225">
        <f>Q319*H319</f>
        <v>1.119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149</v>
      </c>
      <c r="AT319" s="227" t="s">
        <v>145</v>
      </c>
      <c r="AU319" s="227" t="s">
        <v>150</v>
      </c>
      <c r="AY319" s="17" t="s">
        <v>142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150</v>
      </c>
      <c r="BK319" s="228">
        <f>ROUND(I319*H319,2)</f>
        <v>0</v>
      </c>
      <c r="BL319" s="17" t="s">
        <v>149</v>
      </c>
      <c r="BM319" s="227" t="s">
        <v>272</v>
      </c>
    </row>
    <row r="320" s="14" customFormat="1">
      <c r="A320" s="14"/>
      <c r="B320" s="240"/>
      <c r="C320" s="241"/>
      <c r="D320" s="231" t="s">
        <v>152</v>
      </c>
      <c r="E320" s="242" t="s">
        <v>1</v>
      </c>
      <c r="F320" s="243" t="s">
        <v>273</v>
      </c>
      <c r="G320" s="241"/>
      <c r="H320" s="244">
        <v>30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152</v>
      </c>
      <c r="AU320" s="250" t="s">
        <v>150</v>
      </c>
      <c r="AV320" s="14" t="s">
        <v>150</v>
      </c>
      <c r="AW320" s="14" t="s">
        <v>30</v>
      </c>
      <c r="AX320" s="14" t="s">
        <v>81</v>
      </c>
      <c r="AY320" s="250" t="s">
        <v>142</v>
      </c>
    </row>
    <row r="321" s="2" customFormat="1" ht="24.15" customHeight="1">
      <c r="A321" s="38"/>
      <c r="B321" s="39"/>
      <c r="C321" s="215" t="s">
        <v>274</v>
      </c>
      <c r="D321" s="215" t="s">
        <v>145</v>
      </c>
      <c r="E321" s="216" t="s">
        <v>275</v>
      </c>
      <c r="F321" s="217" t="s">
        <v>276</v>
      </c>
      <c r="G321" s="218" t="s">
        <v>169</v>
      </c>
      <c r="H321" s="219">
        <v>32.381999999999998</v>
      </c>
      <c r="I321" s="220"/>
      <c r="J321" s="221">
        <f>ROUND(I321*H321,2)</f>
        <v>0</v>
      </c>
      <c r="K321" s="222"/>
      <c r="L321" s="44"/>
      <c r="M321" s="223" t="s">
        <v>1</v>
      </c>
      <c r="N321" s="224" t="s">
        <v>39</v>
      </c>
      <c r="O321" s="91"/>
      <c r="P321" s="225">
        <f>O321*H321</f>
        <v>0</v>
      </c>
      <c r="Q321" s="225">
        <v>0.015400000000000001</v>
      </c>
      <c r="R321" s="225">
        <f>Q321*H321</f>
        <v>0.49868279999999998</v>
      </c>
      <c r="S321" s="225">
        <v>0</v>
      </c>
      <c r="T321" s="22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7" t="s">
        <v>149</v>
      </c>
      <c r="AT321" s="227" t="s">
        <v>145</v>
      </c>
      <c r="AU321" s="227" t="s">
        <v>150</v>
      </c>
      <c r="AY321" s="17" t="s">
        <v>142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7" t="s">
        <v>150</v>
      </c>
      <c r="BK321" s="228">
        <f>ROUND(I321*H321,2)</f>
        <v>0</v>
      </c>
      <c r="BL321" s="17" t="s">
        <v>149</v>
      </c>
      <c r="BM321" s="227" t="s">
        <v>277</v>
      </c>
    </row>
    <row r="322" s="13" customFormat="1">
      <c r="A322" s="13"/>
      <c r="B322" s="229"/>
      <c r="C322" s="230"/>
      <c r="D322" s="231" t="s">
        <v>152</v>
      </c>
      <c r="E322" s="232" t="s">
        <v>1</v>
      </c>
      <c r="F322" s="233" t="s">
        <v>236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152</v>
      </c>
      <c r="AU322" s="239" t="s">
        <v>150</v>
      </c>
      <c r="AV322" s="13" t="s">
        <v>81</v>
      </c>
      <c r="AW322" s="13" t="s">
        <v>30</v>
      </c>
      <c r="AX322" s="13" t="s">
        <v>73</v>
      </c>
      <c r="AY322" s="239" t="s">
        <v>142</v>
      </c>
    </row>
    <row r="323" s="13" customFormat="1">
      <c r="A323" s="13"/>
      <c r="B323" s="229"/>
      <c r="C323" s="230"/>
      <c r="D323" s="231" t="s">
        <v>152</v>
      </c>
      <c r="E323" s="232" t="s">
        <v>1</v>
      </c>
      <c r="F323" s="233" t="s">
        <v>237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152</v>
      </c>
      <c r="AU323" s="239" t="s">
        <v>150</v>
      </c>
      <c r="AV323" s="13" t="s">
        <v>81</v>
      </c>
      <c r="AW323" s="13" t="s">
        <v>30</v>
      </c>
      <c r="AX323" s="13" t="s">
        <v>73</v>
      </c>
      <c r="AY323" s="239" t="s">
        <v>142</v>
      </c>
    </row>
    <row r="324" s="14" customFormat="1">
      <c r="A324" s="14"/>
      <c r="B324" s="240"/>
      <c r="C324" s="241"/>
      <c r="D324" s="231" t="s">
        <v>152</v>
      </c>
      <c r="E324" s="242" t="s">
        <v>1</v>
      </c>
      <c r="F324" s="243" t="s">
        <v>238</v>
      </c>
      <c r="G324" s="241"/>
      <c r="H324" s="244">
        <v>4.4400000000000004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152</v>
      </c>
      <c r="AU324" s="250" t="s">
        <v>150</v>
      </c>
      <c r="AV324" s="14" t="s">
        <v>150</v>
      </c>
      <c r="AW324" s="14" t="s">
        <v>30</v>
      </c>
      <c r="AX324" s="14" t="s">
        <v>73</v>
      </c>
      <c r="AY324" s="250" t="s">
        <v>142</v>
      </c>
    </row>
    <row r="325" s="13" customFormat="1">
      <c r="A325" s="13"/>
      <c r="B325" s="229"/>
      <c r="C325" s="230"/>
      <c r="D325" s="231" t="s">
        <v>152</v>
      </c>
      <c r="E325" s="232" t="s">
        <v>1</v>
      </c>
      <c r="F325" s="233" t="s">
        <v>201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152</v>
      </c>
      <c r="AU325" s="239" t="s">
        <v>150</v>
      </c>
      <c r="AV325" s="13" t="s">
        <v>81</v>
      </c>
      <c r="AW325" s="13" t="s">
        <v>30</v>
      </c>
      <c r="AX325" s="13" t="s">
        <v>73</v>
      </c>
      <c r="AY325" s="239" t="s">
        <v>142</v>
      </c>
    </row>
    <row r="326" s="14" customFormat="1">
      <c r="A326" s="14"/>
      <c r="B326" s="240"/>
      <c r="C326" s="241"/>
      <c r="D326" s="231" t="s">
        <v>152</v>
      </c>
      <c r="E326" s="242" t="s">
        <v>1</v>
      </c>
      <c r="F326" s="243" t="s">
        <v>239</v>
      </c>
      <c r="G326" s="241"/>
      <c r="H326" s="244">
        <v>19.126000000000001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152</v>
      </c>
      <c r="AU326" s="250" t="s">
        <v>150</v>
      </c>
      <c r="AV326" s="14" t="s">
        <v>150</v>
      </c>
      <c r="AW326" s="14" t="s">
        <v>30</v>
      </c>
      <c r="AX326" s="14" t="s">
        <v>73</v>
      </c>
      <c r="AY326" s="250" t="s">
        <v>142</v>
      </c>
    </row>
    <row r="327" s="13" customFormat="1">
      <c r="A327" s="13"/>
      <c r="B327" s="229"/>
      <c r="C327" s="230"/>
      <c r="D327" s="231" t="s">
        <v>152</v>
      </c>
      <c r="E327" s="232" t="s">
        <v>1</v>
      </c>
      <c r="F327" s="233" t="s">
        <v>203</v>
      </c>
      <c r="G327" s="230"/>
      <c r="H327" s="232" t="s">
        <v>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152</v>
      </c>
      <c r="AU327" s="239" t="s">
        <v>150</v>
      </c>
      <c r="AV327" s="13" t="s">
        <v>81</v>
      </c>
      <c r="AW327" s="13" t="s">
        <v>30</v>
      </c>
      <c r="AX327" s="13" t="s">
        <v>73</v>
      </c>
      <c r="AY327" s="239" t="s">
        <v>142</v>
      </c>
    </row>
    <row r="328" s="14" customFormat="1">
      <c r="A328" s="14"/>
      <c r="B328" s="240"/>
      <c r="C328" s="241"/>
      <c r="D328" s="231" t="s">
        <v>152</v>
      </c>
      <c r="E328" s="242" t="s">
        <v>1</v>
      </c>
      <c r="F328" s="243" t="s">
        <v>240</v>
      </c>
      <c r="G328" s="241"/>
      <c r="H328" s="244">
        <v>8.8160000000000007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152</v>
      </c>
      <c r="AU328" s="250" t="s">
        <v>150</v>
      </c>
      <c r="AV328" s="14" t="s">
        <v>150</v>
      </c>
      <c r="AW328" s="14" t="s">
        <v>30</v>
      </c>
      <c r="AX328" s="14" t="s">
        <v>73</v>
      </c>
      <c r="AY328" s="250" t="s">
        <v>142</v>
      </c>
    </row>
    <row r="329" s="15" customFormat="1">
      <c r="A329" s="15"/>
      <c r="B329" s="262"/>
      <c r="C329" s="263"/>
      <c r="D329" s="231" t="s">
        <v>152</v>
      </c>
      <c r="E329" s="264" t="s">
        <v>1</v>
      </c>
      <c r="F329" s="265" t="s">
        <v>173</v>
      </c>
      <c r="G329" s="263"/>
      <c r="H329" s="266">
        <v>32.381999999999998</v>
      </c>
      <c r="I329" s="267"/>
      <c r="J329" s="263"/>
      <c r="K329" s="263"/>
      <c r="L329" s="268"/>
      <c r="M329" s="269"/>
      <c r="N329" s="270"/>
      <c r="O329" s="270"/>
      <c r="P329" s="270"/>
      <c r="Q329" s="270"/>
      <c r="R329" s="270"/>
      <c r="S329" s="270"/>
      <c r="T329" s="27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2" t="s">
        <v>152</v>
      </c>
      <c r="AU329" s="272" t="s">
        <v>150</v>
      </c>
      <c r="AV329" s="15" t="s">
        <v>149</v>
      </c>
      <c r="AW329" s="15" t="s">
        <v>30</v>
      </c>
      <c r="AX329" s="15" t="s">
        <v>81</v>
      </c>
      <c r="AY329" s="272" t="s">
        <v>142</v>
      </c>
    </row>
    <row r="330" s="2" customFormat="1" ht="24.15" customHeight="1">
      <c r="A330" s="38"/>
      <c r="B330" s="39"/>
      <c r="C330" s="215" t="s">
        <v>278</v>
      </c>
      <c r="D330" s="215" t="s">
        <v>145</v>
      </c>
      <c r="E330" s="216" t="s">
        <v>279</v>
      </c>
      <c r="F330" s="217" t="s">
        <v>280</v>
      </c>
      <c r="G330" s="218" t="s">
        <v>169</v>
      </c>
      <c r="H330" s="219">
        <v>226.356</v>
      </c>
      <c r="I330" s="220"/>
      <c r="J330" s="221">
        <f>ROUND(I330*H330,2)</f>
        <v>0</v>
      </c>
      <c r="K330" s="222"/>
      <c r="L330" s="44"/>
      <c r="M330" s="223" t="s">
        <v>1</v>
      </c>
      <c r="N330" s="224" t="s">
        <v>39</v>
      </c>
      <c r="O330" s="91"/>
      <c r="P330" s="225">
        <f>O330*H330</f>
        <v>0</v>
      </c>
      <c r="Q330" s="225">
        <v>0.026200000000000001</v>
      </c>
      <c r="R330" s="225">
        <f>Q330*H330</f>
        <v>5.9305272000000002</v>
      </c>
      <c r="S330" s="225">
        <v>0</v>
      </c>
      <c r="T330" s="22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149</v>
      </c>
      <c r="AT330" s="227" t="s">
        <v>145</v>
      </c>
      <c r="AU330" s="227" t="s">
        <v>150</v>
      </c>
      <c r="AY330" s="17" t="s">
        <v>142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150</v>
      </c>
      <c r="BK330" s="228">
        <f>ROUND(I330*H330,2)</f>
        <v>0</v>
      </c>
      <c r="BL330" s="17" t="s">
        <v>149</v>
      </c>
      <c r="BM330" s="227" t="s">
        <v>281</v>
      </c>
    </row>
    <row r="331" s="14" customFormat="1">
      <c r="A331" s="14"/>
      <c r="B331" s="240"/>
      <c r="C331" s="241"/>
      <c r="D331" s="231" t="s">
        <v>152</v>
      </c>
      <c r="E331" s="242" t="s">
        <v>1</v>
      </c>
      <c r="F331" s="243" t="s">
        <v>282</v>
      </c>
      <c r="G331" s="241"/>
      <c r="H331" s="244">
        <v>226.356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152</v>
      </c>
      <c r="AU331" s="250" t="s">
        <v>150</v>
      </c>
      <c r="AV331" s="14" t="s">
        <v>150</v>
      </c>
      <c r="AW331" s="14" t="s">
        <v>30</v>
      </c>
      <c r="AX331" s="14" t="s">
        <v>81</v>
      </c>
      <c r="AY331" s="250" t="s">
        <v>142</v>
      </c>
    </row>
    <row r="332" s="2" customFormat="1" ht="14.4" customHeight="1">
      <c r="A332" s="38"/>
      <c r="B332" s="39"/>
      <c r="C332" s="215" t="s">
        <v>283</v>
      </c>
      <c r="D332" s="215" t="s">
        <v>145</v>
      </c>
      <c r="E332" s="216" t="s">
        <v>284</v>
      </c>
      <c r="F332" s="217" t="s">
        <v>285</v>
      </c>
      <c r="G332" s="218" t="s">
        <v>286</v>
      </c>
      <c r="H332" s="219">
        <v>10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39</v>
      </c>
      <c r="O332" s="91"/>
      <c r="P332" s="225">
        <f>O332*H332</f>
        <v>0</v>
      </c>
      <c r="Q332" s="225">
        <v>0.0067999999999999996</v>
      </c>
      <c r="R332" s="225">
        <f>Q332*H332</f>
        <v>0.067999999999999991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149</v>
      </c>
      <c r="AT332" s="227" t="s">
        <v>145</v>
      </c>
      <c r="AU332" s="227" t="s">
        <v>150</v>
      </c>
      <c r="AY332" s="17" t="s">
        <v>142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150</v>
      </c>
      <c r="BK332" s="228">
        <f>ROUND(I332*H332,2)</f>
        <v>0</v>
      </c>
      <c r="BL332" s="17" t="s">
        <v>149</v>
      </c>
      <c r="BM332" s="227" t="s">
        <v>287</v>
      </c>
    </row>
    <row r="333" s="13" customFormat="1">
      <c r="A333" s="13"/>
      <c r="B333" s="229"/>
      <c r="C333" s="230"/>
      <c r="D333" s="231" t="s">
        <v>152</v>
      </c>
      <c r="E333" s="232" t="s">
        <v>1</v>
      </c>
      <c r="F333" s="233" t="s">
        <v>288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152</v>
      </c>
      <c r="AU333" s="239" t="s">
        <v>150</v>
      </c>
      <c r="AV333" s="13" t="s">
        <v>81</v>
      </c>
      <c r="AW333" s="13" t="s">
        <v>30</v>
      </c>
      <c r="AX333" s="13" t="s">
        <v>73</v>
      </c>
      <c r="AY333" s="239" t="s">
        <v>142</v>
      </c>
    </row>
    <row r="334" s="14" customFormat="1">
      <c r="A334" s="14"/>
      <c r="B334" s="240"/>
      <c r="C334" s="241"/>
      <c r="D334" s="231" t="s">
        <v>152</v>
      </c>
      <c r="E334" s="242" t="s">
        <v>1</v>
      </c>
      <c r="F334" s="243" t="s">
        <v>219</v>
      </c>
      <c r="G334" s="241"/>
      <c r="H334" s="244">
        <v>10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152</v>
      </c>
      <c r="AU334" s="250" t="s">
        <v>150</v>
      </c>
      <c r="AV334" s="14" t="s">
        <v>150</v>
      </c>
      <c r="AW334" s="14" t="s">
        <v>30</v>
      </c>
      <c r="AX334" s="14" t="s">
        <v>81</v>
      </c>
      <c r="AY334" s="250" t="s">
        <v>142</v>
      </c>
    </row>
    <row r="335" s="2" customFormat="1" ht="14.4" customHeight="1">
      <c r="A335" s="38"/>
      <c r="B335" s="39"/>
      <c r="C335" s="215" t="s">
        <v>7</v>
      </c>
      <c r="D335" s="215" t="s">
        <v>145</v>
      </c>
      <c r="E335" s="216" t="s">
        <v>289</v>
      </c>
      <c r="F335" s="217" t="s">
        <v>290</v>
      </c>
      <c r="G335" s="218" t="s">
        <v>169</v>
      </c>
      <c r="H335" s="219">
        <v>64.001999999999995</v>
      </c>
      <c r="I335" s="220"/>
      <c r="J335" s="221">
        <f>ROUND(I335*H335,2)</f>
        <v>0</v>
      </c>
      <c r="K335" s="222"/>
      <c r="L335" s="44"/>
      <c r="M335" s="223" t="s">
        <v>1</v>
      </c>
      <c r="N335" s="224" t="s">
        <v>39</v>
      </c>
      <c r="O335" s="91"/>
      <c r="P335" s="225">
        <f>O335*H335</f>
        <v>0</v>
      </c>
      <c r="Q335" s="225">
        <v>0.00012999999999999999</v>
      </c>
      <c r="R335" s="225">
        <f>Q335*H335</f>
        <v>0.0083202599999999995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149</v>
      </c>
      <c r="AT335" s="227" t="s">
        <v>145</v>
      </c>
      <c r="AU335" s="227" t="s">
        <v>150</v>
      </c>
      <c r="AY335" s="17" t="s">
        <v>142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150</v>
      </c>
      <c r="BK335" s="228">
        <f>ROUND(I335*H335,2)</f>
        <v>0</v>
      </c>
      <c r="BL335" s="17" t="s">
        <v>149</v>
      </c>
      <c r="BM335" s="227" t="s">
        <v>291</v>
      </c>
    </row>
    <row r="336" s="13" customFormat="1">
      <c r="A336" s="13"/>
      <c r="B336" s="229"/>
      <c r="C336" s="230"/>
      <c r="D336" s="231" t="s">
        <v>152</v>
      </c>
      <c r="E336" s="232" t="s">
        <v>1</v>
      </c>
      <c r="F336" s="233" t="s">
        <v>292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152</v>
      </c>
      <c r="AU336" s="239" t="s">
        <v>150</v>
      </c>
      <c r="AV336" s="13" t="s">
        <v>81</v>
      </c>
      <c r="AW336" s="13" t="s">
        <v>30</v>
      </c>
      <c r="AX336" s="13" t="s">
        <v>73</v>
      </c>
      <c r="AY336" s="239" t="s">
        <v>142</v>
      </c>
    </row>
    <row r="337" s="13" customFormat="1">
      <c r="A337" s="13"/>
      <c r="B337" s="229"/>
      <c r="C337" s="230"/>
      <c r="D337" s="231" t="s">
        <v>152</v>
      </c>
      <c r="E337" s="232" t="s">
        <v>1</v>
      </c>
      <c r="F337" s="233" t="s">
        <v>193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152</v>
      </c>
      <c r="AU337" s="239" t="s">
        <v>150</v>
      </c>
      <c r="AV337" s="13" t="s">
        <v>81</v>
      </c>
      <c r="AW337" s="13" t="s">
        <v>30</v>
      </c>
      <c r="AX337" s="13" t="s">
        <v>73</v>
      </c>
      <c r="AY337" s="239" t="s">
        <v>142</v>
      </c>
    </row>
    <row r="338" s="14" customFormat="1">
      <c r="A338" s="14"/>
      <c r="B338" s="240"/>
      <c r="C338" s="241"/>
      <c r="D338" s="231" t="s">
        <v>152</v>
      </c>
      <c r="E338" s="242" t="s">
        <v>1</v>
      </c>
      <c r="F338" s="243" t="s">
        <v>194</v>
      </c>
      <c r="G338" s="241"/>
      <c r="H338" s="244">
        <v>13.821999999999999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152</v>
      </c>
      <c r="AU338" s="250" t="s">
        <v>150</v>
      </c>
      <c r="AV338" s="14" t="s">
        <v>150</v>
      </c>
      <c r="AW338" s="14" t="s">
        <v>30</v>
      </c>
      <c r="AX338" s="14" t="s">
        <v>73</v>
      </c>
      <c r="AY338" s="250" t="s">
        <v>142</v>
      </c>
    </row>
    <row r="339" s="13" customFormat="1">
      <c r="A339" s="13"/>
      <c r="B339" s="229"/>
      <c r="C339" s="230"/>
      <c r="D339" s="231" t="s">
        <v>152</v>
      </c>
      <c r="E339" s="232" t="s">
        <v>1</v>
      </c>
      <c r="F339" s="233" t="s">
        <v>293</v>
      </c>
      <c r="G339" s="230"/>
      <c r="H339" s="232" t="s">
        <v>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152</v>
      </c>
      <c r="AU339" s="239" t="s">
        <v>150</v>
      </c>
      <c r="AV339" s="13" t="s">
        <v>81</v>
      </c>
      <c r="AW339" s="13" t="s">
        <v>30</v>
      </c>
      <c r="AX339" s="13" t="s">
        <v>73</v>
      </c>
      <c r="AY339" s="239" t="s">
        <v>142</v>
      </c>
    </row>
    <row r="340" s="14" customFormat="1">
      <c r="A340" s="14"/>
      <c r="B340" s="240"/>
      <c r="C340" s="241"/>
      <c r="D340" s="231" t="s">
        <v>152</v>
      </c>
      <c r="E340" s="242" t="s">
        <v>1</v>
      </c>
      <c r="F340" s="243" t="s">
        <v>196</v>
      </c>
      <c r="G340" s="241"/>
      <c r="H340" s="244">
        <v>3.9670000000000001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152</v>
      </c>
      <c r="AU340" s="250" t="s">
        <v>150</v>
      </c>
      <c r="AV340" s="14" t="s">
        <v>150</v>
      </c>
      <c r="AW340" s="14" t="s">
        <v>30</v>
      </c>
      <c r="AX340" s="14" t="s">
        <v>73</v>
      </c>
      <c r="AY340" s="250" t="s">
        <v>142</v>
      </c>
    </row>
    <row r="341" s="13" customFormat="1">
      <c r="A341" s="13"/>
      <c r="B341" s="229"/>
      <c r="C341" s="230"/>
      <c r="D341" s="231" t="s">
        <v>152</v>
      </c>
      <c r="E341" s="232" t="s">
        <v>1</v>
      </c>
      <c r="F341" s="233" t="s">
        <v>189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152</v>
      </c>
      <c r="AU341" s="239" t="s">
        <v>150</v>
      </c>
      <c r="AV341" s="13" t="s">
        <v>81</v>
      </c>
      <c r="AW341" s="13" t="s">
        <v>30</v>
      </c>
      <c r="AX341" s="13" t="s">
        <v>73</v>
      </c>
      <c r="AY341" s="239" t="s">
        <v>142</v>
      </c>
    </row>
    <row r="342" s="14" customFormat="1">
      <c r="A342" s="14"/>
      <c r="B342" s="240"/>
      <c r="C342" s="241"/>
      <c r="D342" s="231" t="s">
        <v>152</v>
      </c>
      <c r="E342" s="242" t="s">
        <v>1</v>
      </c>
      <c r="F342" s="243" t="s">
        <v>190</v>
      </c>
      <c r="G342" s="241"/>
      <c r="H342" s="244">
        <v>17.864000000000001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152</v>
      </c>
      <c r="AU342" s="250" t="s">
        <v>150</v>
      </c>
      <c r="AV342" s="14" t="s">
        <v>150</v>
      </c>
      <c r="AW342" s="14" t="s">
        <v>30</v>
      </c>
      <c r="AX342" s="14" t="s">
        <v>73</v>
      </c>
      <c r="AY342" s="250" t="s">
        <v>142</v>
      </c>
    </row>
    <row r="343" s="13" customFormat="1">
      <c r="A343" s="13"/>
      <c r="B343" s="229"/>
      <c r="C343" s="230"/>
      <c r="D343" s="231" t="s">
        <v>152</v>
      </c>
      <c r="E343" s="232" t="s">
        <v>1</v>
      </c>
      <c r="F343" s="233" t="s">
        <v>191</v>
      </c>
      <c r="G343" s="230"/>
      <c r="H343" s="232" t="s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152</v>
      </c>
      <c r="AU343" s="239" t="s">
        <v>150</v>
      </c>
      <c r="AV343" s="13" t="s">
        <v>81</v>
      </c>
      <c r="AW343" s="13" t="s">
        <v>30</v>
      </c>
      <c r="AX343" s="13" t="s">
        <v>73</v>
      </c>
      <c r="AY343" s="239" t="s">
        <v>142</v>
      </c>
    </row>
    <row r="344" s="14" customFormat="1">
      <c r="A344" s="14"/>
      <c r="B344" s="240"/>
      <c r="C344" s="241"/>
      <c r="D344" s="231" t="s">
        <v>152</v>
      </c>
      <c r="E344" s="242" t="s">
        <v>1</v>
      </c>
      <c r="F344" s="243" t="s">
        <v>192</v>
      </c>
      <c r="G344" s="241"/>
      <c r="H344" s="244">
        <v>18.681999999999999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152</v>
      </c>
      <c r="AU344" s="250" t="s">
        <v>150</v>
      </c>
      <c r="AV344" s="14" t="s">
        <v>150</v>
      </c>
      <c r="AW344" s="14" t="s">
        <v>30</v>
      </c>
      <c r="AX344" s="14" t="s">
        <v>73</v>
      </c>
      <c r="AY344" s="250" t="s">
        <v>142</v>
      </c>
    </row>
    <row r="345" s="13" customFormat="1">
      <c r="A345" s="13"/>
      <c r="B345" s="229"/>
      <c r="C345" s="230"/>
      <c r="D345" s="231" t="s">
        <v>152</v>
      </c>
      <c r="E345" s="232" t="s">
        <v>1</v>
      </c>
      <c r="F345" s="233" t="s">
        <v>199</v>
      </c>
      <c r="G345" s="230"/>
      <c r="H345" s="232" t="s">
        <v>1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152</v>
      </c>
      <c r="AU345" s="239" t="s">
        <v>150</v>
      </c>
      <c r="AV345" s="13" t="s">
        <v>81</v>
      </c>
      <c r="AW345" s="13" t="s">
        <v>30</v>
      </c>
      <c r="AX345" s="13" t="s">
        <v>73</v>
      </c>
      <c r="AY345" s="239" t="s">
        <v>142</v>
      </c>
    </row>
    <row r="346" s="14" customFormat="1">
      <c r="A346" s="14"/>
      <c r="B346" s="240"/>
      <c r="C346" s="241"/>
      <c r="D346" s="231" t="s">
        <v>152</v>
      </c>
      <c r="E346" s="242" t="s">
        <v>1</v>
      </c>
      <c r="F346" s="243" t="s">
        <v>200</v>
      </c>
      <c r="G346" s="241"/>
      <c r="H346" s="244">
        <v>9.6669999999999998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152</v>
      </c>
      <c r="AU346" s="250" t="s">
        <v>150</v>
      </c>
      <c r="AV346" s="14" t="s">
        <v>150</v>
      </c>
      <c r="AW346" s="14" t="s">
        <v>30</v>
      </c>
      <c r="AX346" s="14" t="s">
        <v>73</v>
      </c>
      <c r="AY346" s="250" t="s">
        <v>142</v>
      </c>
    </row>
    <row r="347" s="15" customFormat="1">
      <c r="A347" s="15"/>
      <c r="B347" s="262"/>
      <c r="C347" s="263"/>
      <c r="D347" s="231" t="s">
        <v>152</v>
      </c>
      <c r="E347" s="264" t="s">
        <v>1</v>
      </c>
      <c r="F347" s="265" t="s">
        <v>173</v>
      </c>
      <c r="G347" s="263"/>
      <c r="H347" s="266">
        <v>64.001999999999995</v>
      </c>
      <c r="I347" s="267"/>
      <c r="J347" s="263"/>
      <c r="K347" s="263"/>
      <c r="L347" s="268"/>
      <c r="M347" s="269"/>
      <c r="N347" s="270"/>
      <c r="O347" s="270"/>
      <c r="P347" s="270"/>
      <c r="Q347" s="270"/>
      <c r="R347" s="270"/>
      <c r="S347" s="270"/>
      <c r="T347" s="27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2" t="s">
        <v>152</v>
      </c>
      <c r="AU347" s="272" t="s">
        <v>150</v>
      </c>
      <c r="AV347" s="15" t="s">
        <v>149</v>
      </c>
      <c r="AW347" s="15" t="s">
        <v>30</v>
      </c>
      <c r="AX347" s="15" t="s">
        <v>81</v>
      </c>
      <c r="AY347" s="272" t="s">
        <v>142</v>
      </c>
    </row>
    <row r="348" s="2" customFormat="1" ht="14.4" customHeight="1">
      <c r="A348" s="38"/>
      <c r="B348" s="39"/>
      <c r="C348" s="251" t="s">
        <v>294</v>
      </c>
      <c r="D348" s="251" t="s">
        <v>155</v>
      </c>
      <c r="E348" s="252" t="s">
        <v>295</v>
      </c>
      <c r="F348" s="253" t="s">
        <v>296</v>
      </c>
      <c r="G348" s="254" t="s">
        <v>169</v>
      </c>
      <c r="H348" s="255">
        <v>70.402000000000001</v>
      </c>
      <c r="I348" s="256"/>
      <c r="J348" s="257">
        <f>ROUND(I348*H348,2)</f>
        <v>0</v>
      </c>
      <c r="K348" s="258"/>
      <c r="L348" s="259"/>
      <c r="M348" s="260" t="s">
        <v>1</v>
      </c>
      <c r="N348" s="261" t="s">
        <v>39</v>
      </c>
      <c r="O348" s="91"/>
      <c r="P348" s="225">
        <f>O348*H348</f>
        <v>0</v>
      </c>
      <c r="Q348" s="225">
        <v>0.00059999999999999995</v>
      </c>
      <c r="R348" s="225">
        <f>Q348*H348</f>
        <v>0.0422412</v>
      </c>
      <c r="S348" s="225">
        <v>0</v>
      </c>
      <c r="T348" s="22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7" t="s">
        <v>158</v>
      </c>
      <c r="AT348" s="227" t="s">
        <v>155</v>
      </c>
      <c r="AU348" s="227" t="s">
        <v>150</v>
      </c>
      <c r="AY348" s="17" t="s">
        <v>142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150</v>
      </c>
      <c r="BK348" s="228">
        <f>ROUND(I348*H348,2)</f>
        <v>0</v>
      </c>
      <c r="BL348" s="17" t="s">
        <v>149</v>
      </c>
      <c r="BM348" s="227" t="s">
        <v>297</v>
      </c>
    </row>
    <row r="349" s="14" customFormat="1">
      <c r="A349" s="14"/>
      <c r="B349" s="240"/>
      <c r="C349" s="241"/>
      <c r="D349" s="231" t="s">
        <v>152</v>
      </c>
      <c r="E349" s="242" t="s">
        <v>1</v>
      </c>
      <c r="F349" s="243" t="s">
        <v>298</v>
      </c>
      <c r="G349" s="241"/>
      <c r="H349" s="244">
        <v>70.402000000000001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152</v>
      </c>
      <c r="AU349" s="250" t="s">
        <v>150</v>
      </c>
      <c r="AV349" s="14" t="s">
        <v>150</v>
      </c>
      <c r="AW349" s="14" t="s">
        <v>30</v>
      </c>
      <c r="AX349" s="14" t="s">
        <v>81</v>
      </c>
      <c r="AY349" s="250" t="s">
        <v>142</v>
      </c>
    </row>
    <row r="350" s="2" customFormat="1" ht="24.15" customHeight="1">
      <c r="A350" s="38"/>
      <c r="B350" s="39"/>
      <c r="C350" s="215" t="s">
        <v>299</v>
      </c>
      <c r="D350" s="215" t="s">
        <v>145</v>
      </c>
      <c r="E350" s="216" t="s">
        <v>300</v>
      </c>
      <c r="F350" s="217" t="s">
        <v>301</v>
      </c>
      <c r="G350" s="218" t="s">
        <v>169</v>
      </c>
      <c r="H350" s="219">
        <v>64.001999999999995</v>
      </c>
      <c r="I350" s="220"/>
      <c r="J350" s="221">
        <f>ROUND(I350*H350,2)</f>
        <v>0</v>
      </c>
      <c r="K350" s="222"/>
      <c r="L350" s="44"/>
      <c r="M350" s="223" t="s">
        <v>1</v>
      </c>
      <c r="N350" s="224" t="s">
        <v>39</v>
      </c>
      <c r="O350" s="91"/>
      <c r="P350" s="225">
        <f>O350*H350</f>
        <v>0</v>
      </c>
      <c r="Q350" s="225">
        <v>0.0094500000000000001</v>
      </c>
      <c r="R350" s="225">
        <f>Q350*H350</f>
        <v>0.60481889999999994</v>
      </c>
      <c r="S350" s="225">
        <v>0</v>
      </c>
      <c r="T350" s="22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7" t="s">
        <v>149</v>
      </c>
      <c r="AT350" s="227" t="s">
        <v>145</v>
      </c>
      <c r="AU350" s="227" t="s">
        <v>150</v>
      </c>
      <c r="AY350" s="17" t="s">
        <v>142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7" t="s">
        <v>150</v>
      </c>
      <c r="BK350" s="228">
        <f>ROUND(I350*H350,2)</f>
        <v>0</v>
      </c>
      <c r="BL350" s="17" t="s">
        <v>149</v>
      </c>
      <c r="BM350" s="227" t="s">
        <v>302</v>
      </c>
    </row>
    <row r="351" s="13" customFormat="1">
      <c r="A351" s="13"/>
      <c r="B351" s="229"/>
      <c r="C351" s="230"/>
      <c r="D351" s="231" t="s">
        <v>152</v>
      </c>
      <c r="E351" s="232" t="s">
        <v>1</v>
      </c>
      <c r="F351" s="233" t="s">
        <v>303</v>
      </c>
      <c r="G351" s="230"/>
      <c r="H351" s="232" t="s">
        <v>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152</v>
      </c>
      <c r="AU351" s="239" t="s">
        <v>150</v>
      </c>
      <c r="AV351" s="13" t="s">
        <v>81</v>
      </c>
      <c r="AW351" s="13" t="s">
        <v>30</v>
      </c>
      <c r="AX351" s="13" t="s">
        <v>73</v>
      </c>
      <c r="AY351" s="239" t="s">
        <v>142</v>
      </c>
    </row>
    <row r="352" s="13" customFormat="1">
      <c r="A352" s="13"/>
      <c r="B352" s="229"/>
      <c r="C352" s="230"/>
      <c r="D352" s="231" t="s">
        <v>152</v>
      </c>
      <c r="E352" s="232" t="s">
        <v>1</v>
      </c>
      <c r="F352" s="233" t="s">
        <v>193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152</v>
      </c>
      <c r="AU352" s="239" t="s">
        <v>150</v>
      </c>
      <c r="AV352" s="13" t="s">
        <v>81</v>
      </c>
      <c r="AW352" s="13" t="s">
        <v>30</v>
      </c>
      <c r="AX352" s="13" t="s">
        <v>73</v>
      </c>
      <c r="AY352" s="239" t="s">
        <v>142</v>
      </c>
    </row>
    <row r="353" s="14" customFormat="1">
      <c r="A353" s="14"/>
      <c r="B353" s="240"/>
      <c r="C353" s="241"/>
      <c r="D353" s="231" t="s">
        <v>152</v>
      </c>
      <c r="E353" s="242" t="s">
        <v>1</v>
      </c>
      <c r="F353" s="243" t="s">
        <v>194</v>
      </c>
      <c r="G353" s="241"/>
      <c r="H353" s="244">
        <v>13.821999999999999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152</v>
      </c>
      <c r="AU353" s="250" t="s">
        <v>150</v>
      </c>
      <c r="AV353" s="14" t="s">
        <v>150</v>
      </c>
      <c r="AW353" s="14" t="s">
        <v>30</v>
      </c>
      <c r="AX353" s="14" t="s">
        <v>73</v>
      </c>
      <c r="AY353" s="250" t="s">
        <v>142</v>
      </c>
    </row>
    <row r="354" s="13" customFormat="1">
      <c r="A354" s="13"/>
      <c r="B354" s="229"/>
      <c r="C354" s="230"/>
      <c r="D354" s="231" t="s">
        <v>152</v>
      </c>
      <c r="E354" s="232" t="s">
        <v>1</v>
      </c>
      <c r="F354" s="233" t="s">
        <v>293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152</v>
      </c>
      <c r="AU354" s="239" t="s">
        <v>150</v>
      </c>
      <c r="AV354" s="13" t="s">
        <v>81</v>
      </c>
      <c r="AW354" s="13" t="s">
        <v>30</v>
      </c>
      <c r="AX354" s="13" t="s">
        <v>73</v>
      </c>
      <c r="AY354" s="239" t="s">
        <v>142</v>
      </c>
    </row>
    <row r="355" s="14" customFormat="1">
      <c r="A355" s="14"/>
      <c r="B355" s="240"/>
      <c r="C355" s="241"/>
      <c r="D355" s="231" t="s">
        <v>152</v>
      </c>
      <c r="E355" s="242" t="s">
        <v>1</v>
      </c>
      <c r="F355" s="243" t="s">
        <v>196</v>
      </c>
      <c r="G355" s="241"/>
      <c r="H355" s="244">
        <v>3.9670000000000001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152</v>
      </c>
      <c r="AU355" s="250" t="s">
        <v>150</v>
      </c>
      <c r="AV355" s="14" t="s">
        <v>150</v>
      </c>
      <c r="AW355" s="14" t="s">
        <v>30</v>
      </c>
      <c r="AX355" s="14" t="s">
        <v>73</v>
      </c>
      <c r="AY355" s="250" t="s">
        <v>142</v>
      </c>
    </row>
    <row r="356" s="13" customFormat="1">
      <c r="A356" s="13"/>
      <c r="B356" s="229"/>
      <c r="C356" s="230"/>
      <c r="D356" s="231" t="s">
        <v>152</v>
      </c>
      <c r="E356" s="232" t="s">
        <v>1</v>
      </c>
      <c r="F356" s="233" t="s">
        <v>189</v>
      </c>
      <c r="G356" s="230"/>
      <c r="H356" s="232" t="s">
        <v>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152</v>
      </c>
      <c r="AU356" s="239" t="s">
        <v>150</v>
      </c>
      <c r="AV356" s="13" t="s">
        <v>81</v>
      </c>
      <c r="AW356" s="13" t="s">
        <v>30</v>
      </c>
      <c r="AX356" s="13" t="s">
        <v>73</v>
      </c>
      <c r="AY356" s="239" t="s">
        <v>142</v>
      </c>
    </row>
    <row r="357" s="14" customFormat="1">
      <c r="A357" s="14"/>
      <c r="B357" s="240"/>
      <c r="C357" s="241"/>
      <c r="D357" s="231" t="s">
        <v>152</v>
      </c>
      <c r="E357" s="242" t="s">
        <v>1</v>
      </c>
      <c r="F357" s="243" t="s">
        <v>190</v>
      </c>
      <c r="G357" s="241"/>
      <c r="H357" s="244">
        <v>17.864000000000001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152</v>
      </c>
      <c r="AU357" s="250" t="s">
        <v>150</v>
      </c>
      <c r="AV357" s="14" t="s">
        <v>150</v>
      </c>
      <c r="AW357" s="14" t="s">
        <v>30</v>
      </c>
      <c r="AX357" s="14" t="s">
        <v>73</v>
      </c>
      <c r="AY357" s="250" t="s">
        <v>142</v>
      </c>
    </row>
    <row r="358" s="13" customFormat="1">
      <c r="A358" s="13"/>
      <c r="B358" s="229"/>
      <c r="C358" s="230"/>
      <c r="D358" s="231" t="s">
        <v>152</v>
      </c>
      <c r="E358" s="232" t="s">
        <v>1</v>
      </c>
      <c r="F358" s="233" t="s">
        <v>191</v>
      </c>
      <c r="G358" s="230"/>
      <c r="H358" s="232" t="s">
        <v>1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152</v>
      </c>
      <c r="AU358" s="239" t="s">
        <v>150</v>
      </c>
      <c r="AV358" s="13" t="s">
        <v>81</v>
      </c>
      <c r="AW358" s="13" t="s">
        <v>30</v>
      </c>
      <c r="AX358" s="13" t="s">
        <v>73</v>
      </c>
      <c r="AY358" s="239" t="s">
        <v>142</v>
      </c>
    </row>
    <row r="359" s="14" customFormat="1">
      <c r="A359" s="14"/>
      <c r="B359" s="240"/>
      <c r="C359" s="241"/>
      <c r="D359" s="231" t="s">
        <v>152</v>
      </c>
      <c r="E359" s="242" t="s">
        <v>1</v>
      </c>
      <c r="F359" s="243" t="s">
        <v>192</v>
      </c>
      <c r="G359" s="241"/>
      <c r="H359" s="244">
        <v>18.681999999999999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152</v>
      </c>
      <c r="AU359" s="250" t="s">
        <v>150</v>
      </c>
      <c r="AV359" s="14" t="s">
        <v>150</v>
      </c>
      <c r="AW359" s="14" t="s">
        <v>30</v>
      </c>
      <c r="AX359" s="14" t="s">
        <v>73</v>
      </c>
      <c r="AY359" s="250" t="s">
        <v>142</v>
      </c>
    </row>
    <row r="360" s="13" customFormat="1">
      <c r="A360" s="13"/>
      <c r="B360" s="229"/>
      <c r="C360" s="230"/>
      <c r="D360" s="231" t="s">
        <v>152</v>
      </c>
      <c r="E360" s="232" t="s">
        <v>1</v>
      </c>
      <c r="F360" s="233" t="s">
        <v>199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152</v>
      </c>
      <c r="AU360" s="239" t="s">
        <v>150</v>
      </c>
      <c r="AV360" s="13" t="s">
        <v>81</v>
      </c>
      <c r="AW360" s="13" t="s">
        <v>30</v>
      </c>
      <c r="AX360" s="13" t="s">
        <v>73</v>
      </c>
      <c r="AY360" s="239" t="s">
        <v>142</v>
      </c>
    </row>
    <row r="361" s="14" customFormat="1">
      <c r="A361" s="14"/>
      <c r="B361" s="240"/>
      <c r="C361" s="241"/>
      <c r="D361" s="231" t="s">
        <v>152</v>
      </c>
      <c r="E361" s="242" t="s">
        <v>1</v>
      </c>
      <c r="F361" s="243" t="s">
        <v>200</v>
      </c>
      <c r="G361" s="241"/>
      <c r="H361" s="244">
        <v>9.6669999999999998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152</v>
      </c>
      <c r="AU361" s="250" t="s">
        <v>150</v>
      </c>
      <c r="AV361" s="14" t="s">
        <v>150</v>
      </c>
      <c r="AW361" s="14" t="s">
        <v>30</v>
      </c>
      <c r="AX361" s="14" t="s">
        <v>73</v>
      </c>
      <c r="AY361" s="250" t="s">
        <v>142</v>
      </c>
    </row>
    <row r="362" s="15" customFormat="1">
      <c r="A362" s="15"/>
      <c r="B362" s="262"/>
      <c r="C362" s="263"/>
      <c r="D362" s="231" t="s">
        <v>152</v>
      </c>
      <c r="E362" s="264" t="s">
        <v>1</v>
      </c>
      <c r="F362" s="265" t="s">
        <v>173</v>
      </c>
      <c r="G362" s="263"/>
      <c r="H362" s="266">
        <v>64.001999999999995</v>
      </c>
      <c r="I362" s="267"/>
      <c r="J362" s="263"/>
      <c r="K362" s="263"/>
      <c r="L362" s="268"/>
      <c r="M362" s="269"/>
      <c r="N362" s="270"/>
      <c r="O362" s="270"/>
      <c r="P362" s="270"/>
      <c r="Q362" s="270"/>
      <c r="R362" s="270"/>
      <c r="S362" s="270"/>
      <c r="T362" s="271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2" t="s">
        <v>152</v>
      </c>
      <c r="AU362" s="272" t="s">
        <v>150</v>
      </c>
      <c r="AV362" s="15" t="s">
        <v>149</v>
      </c>
      <c r="AW362" s="15" t="s">
        <v>30</v>
      </c>
      <c r="AX362" s="15" t="s">
        <v>81</v>
      </c>
      <c r="AY362" s="272" t="s">
        <v>142</v>
      </c>
    </row>
    <row r="363" s="12" customFormat="1" ht="22.8" customHeight="1">
      <c r="A363" s="12"/>
      <c r="B363" s="199"/>
      <c r="C363" s="200"/>
      <c r="D363" s="201" t="s">
        <v>72</v>
      </c>
      <c r="E363" s="213" t="s">
        <v>209</v>
      </c>
      <c r="F363" s="213" t="s">
        <v>304</v>
      </c>
      <c r="G363" s="200"/>
      <c r="H363" s="200"/>
      <c r="I363" s="203"/>
      <c r="J363" s="214">
        <f>BK363</f>
        <v>0</v>
      </c>
      <c r="K363" s="200"/>
      <c r="L363" s="205"/>
      <c r="M363" s="206"/>
      <c r="N363" s="207"/>
      <c r="O363" s="207"/>
      <c r="P363" s="208">
        <f>SUM(P364:P450)</f>
        <v>0</v>
      </c>
      <c r="Q363" s="207"/>
      <c r="R363" s="208">
        <f>SUM(R364:R450)</f>
        <v>0.012377870000000001</v>
      </c>
      <c r="S363" s="207"/>
      <c r="T363" s="209">
        <f>SUM(T364:T450)</f>
        <v>24.169692999999999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0" t="s">
        <v>81</v>
      </c>
      <c r="AT363" s="211" t="s">
        <v>72</v>
      </c>
      <c r="AU363" s="211" t="s">
        <v>81</v>
      </c>
      <c r="AY363" s="210" t="s">
        <v>142</v>
      </c>
      <c r="BK363" s="212">
        <f>SUM(BK364:BK450)</f>
        <v>0</v>
      </c>
    </row>
    <row r="364" s="2" customFormat="1" ht="24.15" customHeight="1">
      <c r="A364" s="38"/>
      <c r="B364" s="39"/>
      <c r="C364" s="215" t="s">
        <v>305</v>
      </c>
      <c r="D364" s="215" t="s">
        <v>145</v>
      </c>
      <c r="E364" s="216" t="s">
        <v>306</v>
      </c>
      <c r="F364" s="217" t="s">
        <v>307</v>
      </c>
      <c r="G364" s="218" t="s">
        <v>169</v>
      </c>
      <c r="H364" s="219">
        <v>72.811000000000007</v>
      </c>
      <c r="I364" s="220"/>
      <c r="J364" s="221">
        <f>ROUND(I364*H364,2)</f>
        <v>0</v>
      </c>
      <c r="K364" s="222"/>
      <c r="L364" s="44"/>
      <c r="M364" s="223" t="s">
        <v>1</v>
      </c>
      <c r="N364" s="224" t="s">
        <v>39</v>
      </c>
      <c r="O364" s="91"/>
      <c r="P364" s="225">
        <f>O364*H364</f>
        <v>0</v>
      </c>
      <c r="Q364" s="225">
        <v>0.00012999999999999999</v>
      </c>
      <c r="R364" s="225">
        <f>Q364*H364</f>
        <v>0.0094654300000000004</v>
      </c>
      <c r="S364" s="225">
        <v>0</v>
      </c>
      <c r="T364" s="22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7" t="s">
        <v>149</v>
      </c>
      <c r="AT364" s="227" t="s">
        <v>145</v>
      </c>
      <c r="AU364" s="227" t="s">
        <v>150</v>
      </c>
      <c r="AY364" s="17" t="s">
        <v>142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7" t="s">
        <v>150</v>
      </c>
      <c r="BK364" s="228">
        <f>ROUND(I364*H364,2)</f>
        <v>0</v>
      </c>
      <c r="BL364" s="17" t="s">
        <v>149</v>
      </c>
      <c r="BM364" s="227" t="s">
        <v>308</v>
      </c>
    </row>
    <row r="365" s="13" customFormat="1">
      <c r="A365" s="13"/>
      <c r="B365" s="229"/>
      <c r="C365" s="230"/>
      <c r="D365" s="231" t="s">
        <v>152</v>
      </c>
      <c r="E365" s="232" t="s">
        <v>1</v>
      </c>
      <c r="F365" s="233" t="s">
        <v>189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152</v>
      </c>
      <c r="AU365" s="239" t="s">
        <v>150</v>
      </c>
      <c r="AV365" s="13" t="s">
        <v>81</v>
      </c>
      <c r="AW365" s="13" t="s">
        <v>30</v>
      </c>
      <c r="AX365" s="13" t="s">
        <v>73</v>
      </c>
      <c r="AY365" s="239" t="s">
        <v>142</v>
      </c>
    </row>
    <row r="366" s="14" customFormat="1">
      <c r="A366" s="14"/>
      <c r="B366" s="240"/>
      <c r="C366" s="241"/>
      <c r="D366" s="231" t="s">
        <v>152</v>
      </c>
      <c r="E366" s="242" t="s">
        <v>1</v>
      </c>
      <c r="F366" s="243" t="s">
        <v>190</v>
      </c>
      <c r="G366" s="241"/>
      <c r="H366" s="244">
        <v>17.864000000000001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152</v>
      </c>
      <c r="AU366" s="250" t="s">
        <v>150</v>
      </c>
      <c r="AV366" s="14" t="s">
        <v>150</v>
      </c>
      <c r="AW366" s="14" t="s">
        <v>30</v>
      </c>
      <c r="AX366" s="14" t="s">
        <v>73</v>
      </c>
      <c r="AY366" s="250" t="s">
        <v>142</v>
      </c>
    </row>
    <row r="367" s="13" customFormat="1">
      <c r="A367" s="13"/>
      <c r="B367" s="229"/>
      <c r="C367" s="230"/>
      <c r="D367" s="231" t="s">
        <v>152</v>
      </c>
      <c r="E367" s="232" t="s">
        <v>1</v>
      </c>
      <c r="F367" s="233" t="s">
        <v>191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152</v>
      </c>
      <c r="AU367" s="239" t="s">
        <v>150</v>
      </c>
      <c r="AV367" s="13" t="s">
        <v>81</v>
      </c>
      <c r="AW367" s="13" t="s">
        <v>30</v>
      </c>
      <c r="AX367" s="13" t="s">
        <v>73</v>
      </c>
      <c r="AY367" s="239" t="s">
        <v>142</v>
      </c>
    </row>
    <row r="368" s="14" customFormat="1">
      <c r="A368" s="14"/>
      <c r="B368" s="240"/>
      <c r="C368" s="241"/>
      <c r="D368" s="231" t="s">
        <v>152</v>
      </c>
      <c r="E368" s="242" t="s">
        <v>1</v>
      </c>
      <c r="F368" s="243" t="s">
        <v>192</v>
      </c>
      <c r="G368" s="241"/>
      <c r="H368" s="244">
        <v>18.681999999999999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152</v>
      </c>
      <c r="AU368" s="250" t="s">
        <v>150</v>
      </c>
      <c r="AV368" s="14" t="s">
        <v>150</v>
      </c>
      <c r="AW368" s="14" t="s">
        <v>30</v>
      </c>
      <c r="AX368" s="14" t="s">
        <v>73</v>
      </c>
      <c r="AY368" s="250" t="s">
        <v>142</v>
      </c>
    </row>
    <row r="369" s="13" customFormat="1">
      <c r="A369" s="13"/>
      <c r="B369" s="229"/>
      <c r="C369" s="230"/>
      <c r="D369" s="231" t="s">
        <v>152</v>
      </c>
      <c r="E369" s="232" t="s">
        <v>1</v>
      </c>
      <c r="F369" s="233" t="s">
        <v>193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152</v>
      </c>
      <c r="AU369" s="239" t="s">
        <v>150</v>
      </c>
      <c r="AV369" s="13" t="s">
        <v>81</v>
      </c>
      <c r="AW369" s="13" t="s">
        <v>30</v>
      </c>
      <c r="AX369" s="13" t="s">
        <v>73</v>
      </c>
      <c r="AY369" s="239" t="s">
        <v>142</v>
      </c>
    </row>
    <row r="370" s="14" customFormat="1">
      <c r="A370" s="14"/>
      <c r="B370" s="240"/>
      <c r="C370" s="241"/>
      <c r="D370" s="231" t="s">
        <v>152</v>
      </c>
      <c r="E370" s="242" t="s">
        <v>1</v>
      </c>
      <c r="F370" s="243" t="s">
        <v>194</v>
      </c>
      <c r="G370" s="241"/>
      <c r="H370" s="244">
        <v>13.821999999999999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152</v>
      </c>
      <c r="AU370" s="250" t="s">
        <v>150</v>
      </c>
      <c r="AV370" s="14" t="s">
        <v>150</v>
      </c>
      <c r="AW370" s="14" t="s">
        <v>30</v>
      </c>
      <c r="AX370" s="14" t="s">
        <v>73</v>
      </c>
      <c r="AY370" s="250" t="s">
        <v>142</v>
      </c>
    </row>
    <row r="371" s="13" customFormat="1">
      <c r="A371" s="13"/>
      <c r="B371" s="229"/>
      <c r="C371" s="230"/>
      <c r="D371" s="231" t="s">
        <v>152</v>
      </c>
      <c r="E371" s="232" t="s">
        <v>1</v>
      </c>
      <c r="F371" s="233" t="s">
        <v>195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152</v>
      </c>
      <c r="AU371" s="239" t="s">
        <v>150</v>
      </c>
      <c r="AV371" s="13" t="s">
        <v>81</v>
      </c>
      <c r="AW371" s="13" t="s">
        <v>30</v>
      </c>
      <c r="AX371" s="13" t="s">
        <v>73</v>
      </c>
      <c r="AY371" s="239" t="s">
        <v>142</v>
      </c>
    </row>
    <row r="372" s="14" customFormat="1">
      <c r="A372" s="14"/>
      <c r="B372" s="240"/>
      <c r="C372" s="241"/>
      <c r="D372" s="231" t="s">
        <v>152</v>
      </c>
      <c r="E372" s="242" t="s">
        <v>1</v>
      </c>
      <c r="F372" s="243" t="s">
        <v>196</v>
      </c>
      <c r="G372" s="241"/>
      <c r="H372" s="244">
        <v>3.9670000000000001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152</v>
      </c>
      <c r="AU372" s="250" t="s">
        <v>150</v>
      </c>
      <c r="AV372" s="14" t="s">
        <v>150</v>
      </c>
      <c r="AW372" s="14" t="s">
        <v>30</v>
      </c>
      <c r="AX372" s="14" t="s">
        <v>73</v>
      </c>
      <c r="AY372" s="250" t="s">
        <v>142</v>
      </c>
    </row>
    <row r="373" s="13" customFormat="1">
      <c r="A373" s="13"/>
      <c r="B373" s="229"/>
      <c r="C373" s="230"/>
      <c r="D373" s="231" t="s">
        <v>152</v>
      </c>
      <c r="E373" s="232" t="s">
        <v>1</v>
      </c>
      <c r="F373" s="233" t="s">
        <v>197</v>
      </c>
      <c r="G373" s="230"/>
      <c r="H373" s="232" t="s">
        <v>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152</v>
      </c>
      <c r="AU373" s="239" t="s">
        <v>150</v>
      </c>
      <c r="AV373" s="13" t="s">
        <v>81</v>
      </c>
      <c r="AW373" s="13" t="s">
        <v>30</v>
      </c>
      <c r="AX373" s="13" t="s">
        <v>73</v>
      </c>
      <c r="AY373" s="239" t="s">
        <v>142</v>
      </c>
    </row>
    <row r="374" s="14" customFormat="1">
      <c r="A374" s="14"/>
      <c r="B374" s="240"/>
      <c r="C374" s="241"/>
      <c r="D374" s="231" t="s">
        <v>152</v>
      </c>
      <c r="E374" s="242" t="s">
        <v>1</v>
      </c>
      <c r="F374" s="243" t="s">
        <v>198</v>
      </c>
      <c r="G374" s="241"/>
      <c r="H374" s="244">
        <v>2.7120000000000002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152</v>
      </c>
      <c r="AU374" s="250" t="s">
        <v>150</v>
      </c>
      <c r="AV374" s="14" t="s">
        <v>150</v>
      </c>
      <c r="AW374" s="14" t="s">
        <v>30</v>
      </c>
      <c r="AX374" s="14" t="s">
        <v>73</v>
      </c>
      <c r="AY374" s="250" t="s">
        <v>142</v>
      </c>
    </row>
    <row r="375" s="13" customFormat="1">
      <c r="A375" s="13"/>
      <c r="B375" s="229"/>
      <c r="C375" s="230"/>
      <c r="D375" s="231" t="s">
        <v>152</v>
      </c>
      <c r="E375" s="232" t="s">
        <v>1</v>
      </c>
      <c r="F375" s="233" t="s">
        <v>199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152</v>
      </c>
      <c r="AU375" s="239" t="s">
        <v>150</v>
      </c>
      <c r="AV375" s="13" t="s">
        <v>81</v>
      </c>
      <c r="AW375" s="13" t="s">
        <v>30</v>
      </c>
      <c r="AX375" s="13" t="s">
        <v>73</v>
      </c>
      <c r="AY375" s="239" t="s">
        <v>142</v>
      </c>
    </row>
    <row r="376" s="14" customFormat="1">
      <c r="A376" s="14"/>
      <c r="B376" s="240"/>
      <c r="C376" s="241"/>
      <c r="D376" s="231" t="s">
        <v>152</v>
      </c>
      <c r="E376" s="242" t="s">
        <v>1</v>
      </c>
      <c r="F376" s="243" t="s">
        <v>200</v>
      </c>
      <c r="G376" s="241"/>
      <c r="H376" s="244">
        <v>9.6669999999999998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152</v>
      </c>
      <c r="AU376" s="250" t="s">
        <v>150</v>
      </c>
      <c r="AV376" s="14" t="s">
        <v>150</v>
      </c>
      <c r="AW376" s="14" t="s">
        <v>30</v>
      </c>
      <c r="AX376" s="14" t="s">
        <v>73</v>
      </c>
      <c r="AY376" s="250" t="s">
        <v>142</v>
      </c>
    </row>
    <row r="377" s="13" customFormat="1">
      <c r="A377" s="13"/>
      <c r="B377" s="229"/>
      <c r="C377" s="230"/>
      <c r="D377" s="231" t="s">
        <v>152</v>
      </c>
      <c r="E377" s="232" t="s">
        <v>1</v>
      </c>
      <c r="F377" s="233" t="s">
        <v>201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152</v>
      </c>
      <c r="AU377" s="239" t="s">
        <v>150</v>
      </c>
      <c r="AV377" s="13" t="s">
        <v>81</v>
      </c>
      <c r="AW377" s="13" t="s">
        <v>30</v>
      </c>
      <c r="AX377" s="13" t="s">
        <v>73</v>
      </c>
      <c r="AY377" s="239" t="s">
        <v>142</v>
      </c>
    </row>
    <row r="378" s="14" customFormat="1">
      <c r="A378" s="14"/>
      <c r="B378" s="240"/>
      <c r="C378" s="241"/>
      <c r="D378" s="231" t="s">
        <v>152</v>
      </c>
      <c r="E378" s="242" t="s">
        <v>1</v>
      </c>
      <c r="F378" s="243" t="s">
        <v>202</v>
      </c>
      <c r="G378" s="241"/>
      <c r="H378" s="244">
        <v>4.5069999999999997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152</v>
      </c>
      <c r="AU378" s="250" t="s">
        <v>150</v>
      </c>
      <c r="AV378" s="14" t="s">
        <v>150</v>
      </c>
      <c r="AW378" s="14" t="s">
        <v>30</v>
      </c>
      <c r="AX378" s="14" t="s">
        <v>73</v>
      </c>
      <c r="AY378" s="250" t="s">
        <v>142</v>
      </c>
    </row>
    <row r="379" s="13" customFormat="1">
      <c r="A379" s="13"/>
      <c r="B379" s="229"/>
      <c r="C379" s="230"/>
      <c r="D379" s="231" t="s">
        <v>152</v>
      </c>
      <c r="E379" s="232" t="s">
        <v>1</v>
      </c>
      <c r="F379" s="233" t="s">
        <v>203</v>
      </c>
      <c r="G379" s="230"/>
      <c r="H379" s="232" t="s">
        <v>1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152</v>
      </c>
      <c r="AU379" s="239" t="s">
        <v>150</v>
      </c>
      <c r="AV379" s="13" t="s">
        <v>81</v>
      </c>
      <c r="AW379" s="13" t="s">
        <v>30</v>
      </c>
      <c r="AX379" s="13" t="s">
        <v>73</v>
      </c>
      <c r="AY379" s="239" t="s">
        <v>142</v>
      </c>
    </row>
    <row r="380" s="14" customFormat="1">
      <c r="A380" s="14"/>
      <c r="B380" s="240"/>
      <c r="C380" s="241"/>
      <c r="D380" s="231" t="s">
        <v>152</v>
      </c>
      <c r="E380" s="242" t="s">
        <v>1</v>
      </c>
      <c r="F380" s="243" t="s">
        <v>204</v>
      </c>
      <c r="G380" s="241"/>
      <c r="H380" s="244">
        <v>1.5900000000000001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152</v>
      </c>
      <c r="AU380" s="250" t="s">
        <v>150</v>
      </c>
      <c r="AV380" s="14" t="s">
        <v>150</v>
      </c>
      <c r="AW380" s="14" t="s">
        <v>30</v>
      </c>
      <c r="AX380" s="14" t="s">
        <v>73</v>
      </c>
      <c r="AY380" s="250" t="s">
        <v>142</v>
      </c>
    </row>
    <row r="381" s="15" customFormat="1">
      <c r="A381" s="15"/>
      <c r="B381" s="262"/>
      <c r="C381" s="263"/>
      <c r="D381" s="231" t="s">
        <v>152</v>
      </c>
      <c r="E381" s="264" t="s">
        <v>1</v>
      </c>
      <c r="F381" s="265" t="s">
        <v>173</v>
      </c>
      <c r="G381" s="263"/>
      <c r="H381" s="266">
        <v>72.811000000000007</v>
      </c>
      <c r="I381" s="267"/>
      <c r="J381" s="263"/>
      <c r="K381" s="263"/>
      <c r="L381" s="268"/>
      <c r="M381" s="269"/>
      <c r="N381" s="270"/>
      <c r="O381" s="270"/>
      <c r="P381" s="270"/>
      <c r="Q381" s="270"/>
      <c r="R381" s="270"/>
      <c r="S381" s="270"/>
      <c r="T381" s="271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2" t="s">
        <v>152</v>
      </c>
      <c r="AU381" s="272" t="s">
        <v>150</v>
      </c>
      <c r="AV381" s="15" t="s">
        <v>149</v>
      </c>
      <c r="AW381" s="15" t="s">
        <v>30</v>
      </c>
      <c r="AX381" s="15" t="s">
        <v>81</v>
      </c>
      <c r="AY381" s="272" t="s">
        <v>142</v>
      </c>
    </row>
    <row r="382" s="2" customFormat="1" ht="24.15" customHeight="1">
      <c r="A382" s="38"/>
      <c r="B382" s="39"/>
      <c r="C382" s="215" t="s">
        <v>309</v>
      </c>
      <c r="D382" s="215" t="s">
        <v>145</v>
      </c>
      <c r="E382" s="216" t="s">
        <v>310</v>
      </c>
      <c r="F382" s="217" t="s">
        <v>311</v>
      </c>
      <c r="G382" s="218" t="s">
        <v>169</v>
      </c>
      <c r="H382" s="219">
        <v>72.811000000000007</v>
      </c>
      <c r="I382" s="220"/>
      <c r="J382" s="221">
        <f>ROUND(I382*H382,2)</f>
        <v>0</v>
      </c>
      <c r="K382" s="222"/>
      <c r="L382" s="44"/>
      <c r="M382" s="223" t="s">
        <v>1</v>
      </c>
      <c r="N382" s="224" t="s">
        <v>39</v>
      </c>
      <c r="O382" s="91"/>
      <c r="P382" s="225">
        <f>O382*H382</f>
        <v>0</v>
      </c>
      <c r="Q382" s="225">
        <v>4.0000000000000003E-05</v>
      </c>
      <c r="R382" s="225">
        <f>Q382*H382</f>
        <v>0.0029124400000000005</v>
      </c>
      <c r="S382" s="225">
        <v>0</v>
      </c>
      <c r="T382" s="22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149</v>
      </c>
      <c r="AT382" s="227" t="s">
        <v>145</v>
      </c>
      <c r="AU382" s="227" t="s">
        <v>150</v>
      </c>
      <c r="AY382" s="17" t="s">
        <v>142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150</v>
      </c>
      <c r="BK382" s="228">
        <f>ROUND(I382*H382,2)</f>
        <v>0</v>
      </c>
      <c r="BL382" s="17" t="s">
        <v>149</v>
      </c>
      <c r="BM382" s="227" t="s">
        <v>312</v>
      </c>
    </row>
    <row r="383" s="13" customFormat="1">
      <c r="A383" s="13"/>
      <c r="B383" s="229"/>
      <c r="C383" s="230"/>
      <c r="D383" s="231" t="s">
        <v>152</v>
      </c>
      <c r="E383" s="232" t="s">
        <v>1</v>
      </c>
      <c r="F383" s="233" t="s">
        <v>189</v>
      </c>
      <c r="G383" s="230"/>
      <c r="H383" s="232" t="s">
        <v>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152</v>
      </c>
      <c r="AU383" s="239" t="s">
        <v>150</v>
      </c>
      <c r="AV383" s="13" t="s">
        <v>81</v>
      </c>
      <c r="AW383" s="13" t="s">
        <v>30</v>
      </c>
      <c r="AX383" s="13" t="s">
        <v>73</v>
      </c>
      <c r="AY383" s="239" t="s">
        <v>142</v>
      </c>
    </row>
    <row r="384" s="14" customFormat="1">
      <c r="A384" s="14"/>
      <c r="B384" s="240"/>
      <c r="C384" s="241"/>
      <c r="D384" s="231" t="s">
        <v>152</v>
      </c>
      <c r="E384" s="242" t="s">
        <v>1</v>
      </c>
      <c r="F384" s="243" t="s">
        <v>190</v>
      </c>
      <c r="G384" s="241"/>
      <c r="H384" s="244">
        <v>17.864000000000001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152</v>
      </c>
      <c r="AU384" s="250" t="s">
        <v>150</v>
      </c>
      <c r="AV384" s="14" t="s">
        <v>150</v>
      </c>
      <c r="AW384" s="14" t="s">
        <v>30</v>
      </c>
      <c r="AX384" s="14" t="s">
        <v>73</v>
      </c>
      <c r="AY384" s="250" t="s">
        <v>142</v>
      </c>
    </row>
    <row r="385" s="13" customFormat="1">
      <c r="A385" s="13"/>
      <c r="B385" s="229"/>
      <c r="C385" s="230"/>
      <c r="D385" s="231" t="s">
        <v>152</v>
      </c>
      <c r="E385" s="232" t="s">
        <v>1</v>
      </c>
      <c r="F385" s="233" t="s">
        <v>191</v>
      </c>
      <c r="G385" s="230"/>
      <c r="H385" s="232" t="s">
        <v>1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152</v>
      </c>
      <c r="AU385" s="239" t="s">
        <v>150</v>
      </c>
      <c r="AV385" s="13" t="s">
        <v>81</v>
      </c>
      <c r="AW385" s="13" t="s">
        <v>30</v>
      </c>
      <c r="AX385" s="13" t="s">
        <v>73</v>
      </c>
      <c r="AY385" s="239" t="s">
        <v>142</v>
      </c>
    </row>
    <row r="386" s="14" customFormat="1">
      <c r="A386" s="14"/>
      <c r="B386" s="240"/>
      <c r="C386" s="241"/>
      <c r="D386" s="231" t="s">
        <v>152</v>
      </c>
      <c r="E386" s="242" t="s">
        <v>1</v>
      </c>
      <c r="F386" s="243" t="s">
        <v>192</v>
      </c>
      <c r="G386" s="241"/>
      <c r="H386" s="244">
        <v>18.681999999999999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152</v>
      </c>
      <c r="AU386" s="250" t="s">
        <v>150</v>
      </c>
      <c r="AV386" s="14" t="s">
        <v>150</v>
      </c>
      <c r="AW386" s="14" t="s">
        <v>30</v>
      </c>
      <c r="AX386" s="14" t="s">
        <v>73</v>
      </c>
      <c r="AY386" s="250" t="s">
        <v>142</v>
      </c>
    </row>
    <row r="387" s="13" customFormat="1">
      <c r="A387" s="13"/>
      <c r="B387" s="229"/>
      <c r="C387" s="230"/>
      <c r="D387" s="231" t="s">
        <v>152</v>
      </c>
      <c r="E387" s="232" t="s">
        <v>1</v>
      </c>
      <c r="F387" s="233" t="s">
        <v>193</v>
      </c>
      <c r="G387" s="230"/>
      <c r="H387" s="232" t="s">
        <v>1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152</v>
      </c>
      <c r="AU387" s="239" t="s">
        <v>150</v>
      </c>
      <c r="AV387" s="13" t="s">
        <v>81</v>
      </c>
      <c r="AW387" s="13" t="s">
        <v>30</v>
      </c>
      <c r="AX387" s="13" t="s">
        <v>73</v>
      </c>
      <c r="AY387" s="239" t="s">
        <v>142</v>
      </c>
    </row>
    <row r="388" s="14" customFormat="1">
      <c r="A388" s="14"/>
      <c r="B388" s="240"/>
      <c r="C388" s="241"/>
      <c r="D388" s="231" t="s">
        <v>152</v>
      </c>
      <c r="E388" s="242" t="s">
        <v>1</v>
      </c>
      <c r="F388" s="243" t="s">
        <v>194</v>
      </c>
      <c r="G388" s="241"/>
      <c r="H388" s="244">
        <v>13.821999999999999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152</v>
      </c>
      <c r="AU388" s="250" t="s">
        <v>150</v>
      </c>
      <c r="AV388" s="14" t="s">
        <v>150</v>
      </c>
      <c r="AW388" s="14" t="s">
        <v>30</v>
      </c>
      <c r="AX388" s="14" t="s">
        <v>73</v>
      </c>
      <c r="AY388" s="250" t="s">
        <v>142</v>
      </c>
    </row>
    <row r="389" s="13" customFormat="1">
      <c r="A389" s="13"/>
      <c r="B389" s="229"/>
      <c r="C389" s="230"/>
      <c r="D389" s="231" t="s">
        <v>152</v>
      </c>
      <c r="E389" s="232" t="s">
        <v>1</v>
      </c>
      <c r="F389" s="233" t="s">
        <v>195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152</v>
      </c>
      <c r="AU389" s="239" t="s">
        <v>150</v>
      </c>
      <c r="AV389" s="13" t="s">
        <v>81</v>
      </c>
      <c r="AW389" s="13" t="s">
        <v>30</v>
      </c>
      <c r="AX389" s="13" t="s">
        <v>73</v>
      </c>
      <c r="AY389" s="239" t="s">
        <v>142</v>
      </c>
    </row>
    <row r="390" s="14" customFormat="1">
      <c r="A390" s="14"/>
      <c r="B390" s="240"/>
      <c r="C390" s="241"/>
      <c r="D390" s="231" t="s">
        <v>152</v>
      </c>
      <c r="E390" s="242" t="s">
        <v>1</v>
      </c>
      <c r="F390" s="243" t="s">
        <v>196</v>
      </c>
      <c r="G390" s="241"/>
      <c r="H390" s="244">
        <v>3.9670000000000001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152</v>
      </c>
      <c r="AU390" s="250" t="s">
        <v>150</v>
      </c>
      <c r="AV390" s="14" t="s">
        <v>150</v>
      </c>
      <c r="AW390" s="14" t="s">
        <v>30</v>
      </c>
      <c r="AX390" s="14" t="s">
        <v>73</v>
      </c>
      <c r="AY390" s="250" t="s">
        <v>142</v>
      </c>
    </row>
    <row r="391" s="13" customFormat="1">
      <c r="A391" s="13"/>
      <c r="B391" s="229"/>
      <c r="C391" s="230"/>
      <c r="D391" s="231" t="s">
        <v>152</v>
      </c>
      <c r="E391" s="232" t="s">
        <v>1</v>
      </c>
      <c r="F391" s="233" t="s">
        <v>197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152</v>
      </c>
      <c r="AU391" s="239" t="s">
        <v>150</v>
      </c>
      <c r="AV391" s="13" t="s">
        <v>81</v>
      </c>
      <c r="AW391" s="13" t="s">
        <v>30</v>
      </c>
      <c r="AX391" s="13" t="s">
        <v>73</v>
      </c>
      <c r="AY391" s="239" t="s">
        <v>142</v>
      </c>
    </row>
    <row r="392" s="14" customFormat="1">
      <c r="A392" s="14"/>
      <c r="B392" s="240"/>
      <c r="C392" s="241"/>
      <c r="D392" s="231" t="s">
        <v>152</v>
      </c>
      <c r="E392" s="242" t="s">
        <v>1</v>
      </c>
      <c r="F392" s="243" t="s">
        <v>198</v>
      </c>
      <c r="G392" s="241"/>
      <c r="H392" s="244">
        <v>2.7120000000000002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152</v>
      </c>
      <c r="AU392" s="250" t="s">
        <v>150</v>
      </c>
      <c r="AV392" s="14" t="s">
        <v>150</v>
      </c>
      <c r="AW392" s="14" t="s">
        <v>30</v>
      </c>
      <c r="AX392" s="14" t="s">
        <v>73</v>
      </c>
      <c r="AY392" s="250" t="s">
        <v>142</v>
      </c>
    </row>
    <row r="393" s="13" customFormat="1">
      <c r="A393" s="13"/>
      <c r="B393" s="229"/>
      <c r="C393" s="230"/>
      <c r="D393" s="231" t="s">
        <v>152</v>
      </c>
      <c r="E393" s="232" t="s">
        <v>1</v>
      </c>
      <c r="F393" s="233" t="s">
        <v>199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152</v>
      </c>
      <c r="AU393" s="239" t="s">
        <v>150</v>
      </c>
      <c r="AV393" s="13" t="s">
        <v>81</v>
      </c>
      <c r="AW393" s="13" t="s">
        <v>30</v>
      </c>
      <c r="AX393" s="13" t="s">
        <v>73</v>
      </c>
      <c r="AY393" s="239" t="s">
        <v>142</v>
      </c>
    </row>
    <row r="394" s="14" customFormat="1">
      <c r="A394" s="14"/>
      <c r="B394" s="240"/>
      <c r="C394" s="241"/>
      <c r="D394" s="231" t="s">
        <v>152</v>
      </c>
      <c r="E394" s="242" t="s">
        <v>1</v>
      </c>
      <c r="F394" s="243" t="s">
        <v>200</v>
      </c>
      <c r="G394" s="241"/>
      <c r="H394" s="244">
        <v>9.6669999999999998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152</v>
      </c>
      <c r="AU394" s="250" t="s">
        <v>150</v>
      </c>
      <c r="AV394" s="14" t="s">
        <v>150</v>
      </c>
      <c r="AW394" s="14" t="s">
        <v>30</v>
      </c>
      <c r="AX394" s="14" t="s">
        <v>73</v>
      </c>
      <c r="AY394" s="250" t="s">
        <v>142</v>
      </c>
    </row>
    <row r="395" s="13" customFormat="1">
      <c r="A395" s="13"/>
      <c r="B395" s="229"/>
      <c r="C395" s="230"/>
      <c r="D395" s="231" t="s">
        <v>152</v>
      </c>
      <c r="E395" s="232" t="s">
        <v>1</v>
      </c>
      <c r="F395" s="233" t="s">
        <v>201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152</v>
      </c>
      <c r="AU395" s="239" t="s">
        <v>150</v>
      </c>
      <c r="AV395" s="13" t="s">
        <v>81</v>
      </c>
      <c r="AW395" s="13" t="s">
        <v>30</v>
      </c>
      <c r="AX395" s="13" t="s">
        <v>73</v>
      </c>
      <c r="AY395" s="239" t="s">
        <v>142</v>
      </c>
    </row>
    <row r="396" s="14" customFormat="1">
      <c r="A396" s="14"/>
      <c r="B396" s="240"/>
      <c r="C396" s="241"/>
      <c r="D396" s="231" t="s">
        <v>152</v>
      </c>
      <c r="E396" s="242" t="s">
        <v>1</v>
      </c>
      <c r="F396" s="243" t="s">
        <v>202</v>
      </c>
      <c r="G396" s="241"/>
      <c r="H396" s="244">
        <v>4.5069999999999997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152</v>
      </c>
      <c r="AU396" s="250" t="s">
        <v>150</v>
      </c>
      <c r="AV396" s="14" t="s">
        <v>150</v>
      </c>
      <c r="AW396" s="14" t="s">
        <v>30</v>
      </c>
      <c r="AX396" s="14" t="s">
        <v>73</v>
      </c>
      <c r="AY396" s="250" t="s">
        <v>142</v>
      </c>
    </row>
    <row r="397" s="13" customFormat="1">
      <c r="A397" s="13"/>
      <c r="B397" s="229"/>
      <c r="C397" s="230"/>
      <c r="D397" s="231" t="s">
        <v>152</v>
      </c>
      <c r="E397" s="232" t="s">
        <v>1</v>
      </c>
      <c r="F397" s="233" t="s">
        <v>203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152</v>
      </c>
      <c r="AU397" s="239" t="s">
        <v>150</v>
      </c>
      <c r="AV397" s="13" t="s">
        <v>81</v>
      </c>
      <c r="AW397" s="13" t="s">
        <v>30</v>
      </c>
      <c r="AX397" s="13" t="s">
        <v>73</v>
      </c>
      <c r="AY397" s="239" t="s">
        <v>142</v>
      </c>
    </row>
    <row r="398" s="14" customFormat="1">
      <c r="A398" s="14"/>
      <c r="B398" s="240"/>
      <c r="C398" s="241"/>
      <c r="D398" s="231" t="s">
        <v>152</v>
      </c>
      <c r="E398" s="242" t="s">
        <v>1</v>
      </c>
      <c r="F398" s="243" t="s">
        <v>204</v>
      </c>
      <c r="G398" s="241"/>
      <c r="H398" s="244">
        <v>1.5900000000000001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152</v>
      </c>
      <c r="AU398" s="250" t="s">
        <v>150</v>
      </c>
      <c r="AV398" s="14" t="s">
        <v>150</v>
      </c>
      <c r="AW398" s="14" t="s">
        <v>30</v>
      </c>
      <c r="AX398" s="14" t="s">
        <v>73</v>
      </c>
      <c r="AY398" s="250" t="s">
        <v>142</v>
      </c>
    </row>
    <row r="399" s="15" customFormat="1">
      <c r="A399" s="15"/>
      <c r="B399" s="262"/>
      <c r="C399" s="263"/>
      <c r="D399" s="231" t="s">
        <v>152</v>
      </c>
      <c r="E399" s="264" t="s">
        <v>1</v>
      </c>
      <c r="F399" s="265" t="s">
        <v>173</v>
      </c>
      <c r="G399" s="263"/>
      <c r="H399" s="266">
        <v>72.811000000000007</v>
      </c>
      <c r="I399" s="267"/>
      <c r="J399" s="263"/>
      <c r="K399" s="263"/>
      <c r="L399" s="268"/>
      <c r="M399" s="269"/>
      <c r="N399" s="270"/>
      <c r="O399" s="270"/>
      <c r="P399" s="270"/>
      <c r="Q399" s="270"/>
      <c r="R399" s="270"/>
      <c r="S399" s="270"/>
      <c r="T399" s="271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2" t="s">
        <v>152</v>
      </c>
      <c r="AU399" s="272" t="s">
        <v>150</v>
      </c>
      <c r="AV399" s="15" t="s">
        <v>149</v>
      </c>
      <c r="AW399" s="15" t="s">
        <v>30</v>
      </c>
      <c r="AX399" s="15" t="s">
        <v>81</v>
      </c>
      <c r="AY399" s="272" t="s">
        <v>142</v>
      </c>
    </row>
    <row r="400" s="2" customFormat="1" ht="14.4" customHeight="1">
      <c r="A400" s="38"/>
      <c r="B400" s="39"/>
      <c r="C400" s="215" t="s">
        <v>313</v>
      </c>
      <c r="D400" s="215" t="s">
        <v>145</v>
      </c>
      <c r="E400" s="216" t="s">
        <v>314</v>
      </c>
      <c r="F400" s="217" t="s">
        <v>315</v>
      </c>
      <c r="G400" s="218" t="s">
        <v>169</v>
      </c>
      <c r="H400" s="219">
        <v>6000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39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0</v>
      </c>
      <c r="T400" s="22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149</v>
      </c>
      <c r="AT400" s="227" t="s">
        <v>145</v>
      </c>
      <c r="AU400" s="227" t="s">
        <v>150</v>
      </c>
      <c r="AY400" s="17" t="s">
        <v>142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150</v>
      </c>
      <c r="BK400" s="228">
        <f>ROUND(I400*H400,2)</f>
        <v>0</v>
      </c>
      <c r="BL400" s="17" t="s">
        <v>149</v>
      </c>
      <c r="BM400" s="227" t="s">
        <v>316</v>
      </c>
    </row>
    <row r="401" s="13" customFormat="1">
      <c r="A401" s="13"/>
      <c r="B401" s="229"/>
      <c r="C401" s="230"/>
      <c r="D401" s="231" t="s">
        <v>152</v>
      </c>
      <c r="E401" s="232" t="s">
        <v>1</v>
      </c>
      <c r="F401" s="233" t="s">
        <v>317</v>
      </c>
      <c r="G401" s="230"/>
      <c r="H401" s="232" t="s">
        <v>1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152</v>
      </c>
      <c r="AU401" s="239" t="s">
        <v>150</v>
      </c>
      <c r="AV401" s="13" t="s">
        <v>81</v>
      </c>
      <c r="AW401" s="13" t="s">
        <v>30</v>
      </c>
      <c r="AX401" s="13" t="s">
        <v>73</v>
      </c>
      <c r="AY401" s="239" t="s">
        <v>142</v>
      </c>
    </row>
    <row r="402" s="14" customFormat="1">
      <c r="A402" s="14"/>
      <c r="B402" s="240"/>
      <c r="C402" s="241"/>
      <c r="D402" s="231" t="s">
        <v>152</v>
      </c>
      <c r="E402" s="242" t="s">
        <v>1</v>
      </c>
      <c r="F402" s="243" t="s">
        <v>318</v>
      </c>
      <c r="G402" s="241"/>
      <c r="H402" s="244">
        <v>6000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152</v>
      </c>
      <c r="AU402" s="250" t="s">
        <v>150</v>
      </c>
      <c r="AV402" s="14" t="s">
        <v>150</v>
      </c>
      <c r="AW402" s="14" t="s">
        <v>30</v>
      </c>
      <c r="AX402" s="14" t="s">
        <v>81</v>
      </c>
      <c r="AY402" s="250" t="s">
        <v>142</v>
      </c>
    </row>
    <row r="403" s="2" customFormat="1" ht="14.4" customHeight="1">
      <c r="A403" s="38"/>
      <c r="B403" s="39"/>
      <c r="C403" s="215" t="s">
        <v>319</v>
      </c>
      <c r="D403" s="215" t="s">
        <v>145</v>
      </c>
      <c r="E403" s="216" t="s">
        <v>320</v>
      </c>
      <c r="F403" s="217" t="s">
        <v>321</v>
      </c>
      <c r="G403" s="218" t="s">
        <v>169</v>
      </c>
      <c r="H403" s="219">
        <v>6.7530000000000001</v>
      </c>
      <c r="I403" s="220"/>
      <c r="J403" s="221">
        <f>ROUND(I403*H403,2)</f>
        <v>0</v>
      </c>
      <c r="K403" s="222"/>
      <c r="L403" s="44"/>
      <c r="M403" s="223" t="s">
        <v>1</v>
      </c>
      <c r="N403" s="224" t="s">
        <v>39</v>
      </c>
      <c r="O403" s="91"/>
      <c r="P403" s="225">
        <f>O403*H403</f>
        <v>0</v>
      </c>
      <c r="Q403" s="225">
        <v>0</v>
      </c>
      <c r="R403" s="225">
        <f>Q403*H403</f>
        <v>0</v>
      </c>
      <c r="S403" s="225">
        <v>0.26100000000000001</v>
      </c>
      <c r="T403" s="226">
        <f>S403*H403</f>
        <v>1.7625330000000001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7" t="s">
        <v>149</v>
      </c>
      <c r="AT403" s="227" t="s">
        <v>145</v>
      </c>
      <c r="AU403" s="227" t="s">
        <v>150</v>
      </c>
      <c r="AY403" s="17" t="s">
        <v>142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17" t="s">
        <v>150</v>
      </c>
      <c r="BK403" s="228">
        <f>ROUND(I403*H403,2)</f>
        <v>0</v>
      </c>
      <c r="BL403" s="17" t="s">
        <v>149</v>
      </c>
      <c r="BM403" s="227" t="s">
        <v>322</v>
      </c>
    </row>
    <row r="404" s="13" customFormat="1">
      <c r="A404" s="13"/>
      <c r="B404" s="229"/>
      <c r="C404" s="230"/>
      <c r="D404" s="231" t="s">
        <v>152</v>
      </c>
      <c r="E404" s="232" t="s">
        <v>1</v>
      </c>
      <c r="F404" s="233" t="s">
        <v>195</v>
      </c>
      <c r="G404" s="230"/>
      <c r="H404" s="232" t="s">
        <v>1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152</v>
      </c>
      <c r="AU404" s="239" t="s">
        <v>150</v>
      </c>
      <c r="AV404" s="13" t="s">
        <v>81</v>
      </c>
      <c r="AW404" s="13" t="s">
        <v>30</v>
      </c>
      <c r="AX404" s="13" t="s">
        <v>73</v>
      </c>
      <c r="AY404" s="239" t="s">
        <v>142</v>
      </c>
    </row>
    <row r="405" s="14" customFormat="1">
      <c r="A405" s="14"/>
      <c r="B405" s="240"/>
      <c r="C405" s="241"/>
      <c r="D405" s="231" t="s">
        <v>152</v>
      </c>
      <c r="E405" s="242" t="s">
        <v>1</v>
      </c>
      <c r="F405" s="243" t="s">
        <v>323</v>
      </c>
      <c r="G405" s="241"/>
      <c r="H405" s="244">
        <v>6.7530000000000001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152</v>
      </c>
      <c r="AU405" s="250" t="s">
        <v>150</v>
      </c>
      <c r="AV405" s="14" t="s">
        <v>150</v>
      </c>
      <c r="AW405" s="14" t="s">
        <v>30</v>
      </c>
      <c r="AX405" s="14" t="s">
        <v>81</v>
      </c>
      <c r="AY405" s="250" t="s">
        <v>142</v>
      </c>
    </row>
    <row r="406" s="2" customFormat="1" ht="14.4" customHeight="1">
      <c r="A406" s="38"/>
      <c r="B406" s="39"/>
      <c r="C406" s="215" t="s">
        <v>324</v>
      </c>
      <c r="D406" s="215" t="s">
        <v>145</v>
      </c>
      <c r="E406" s="216" t="s">
        <v>325</v>
      </c>
      <c r="F406" s="217" t="s">
        <v>326</v>
      </c>
      <c r="G406" s="218" t="s">
        <v>169</v>
      </c>
      <c r="H406" s="219">
        <v>8.8089999999999993</v>
      </c>
      <c r="I406" s="220"/>
      <c r="J406" s="221">
        <f>ROUND(I406*H406,2)</f>
        <v>0</v>
      </c>
      <c r="K406" s="222"/>
      <c r="L406" s="44"/>
      <c r="M406" s="223" t="s">
        <v>1</v>
      </c>
      <c r="N406" s="224" t="s">
        <v>39</v>
      </c>
      <c r="O406" s="91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7" t="s">
        <v>149</v>
      </c>
      <c r="AT406" s="227" t="s">
        <v>145</v>
      </c>
      <c r="AU406" s="227" t="s">
        <v>150</v>
      </c>
      <c r="AY406" s="17" t="s">
        <v>142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7" t="s">
        <v>150</v>
      </c>
      <c r="BK406" s="228">
        <f>ROUND(I406*H406,2)</f>
        <v>0</v>
      </c>
      <c r="BL406" s="17" t="s">
        <v>149</v>
      </c>
      <c r="BM406" s="227" t="s">
        <v>327</v>
      </c>
    </row>
    <row r="407" s="13" customFormat="1">
      <c r="A407" s="13"/>
      <c r="B407" s="229"/>
      <c r="C407" s="230"/>
      <c r="D407" s="231" t="s">
        <v>152</v>
      </c>
      <c r="E407" s="232" t="s">
        <v>1</v>
      </c>
      <c r="F407" s="233" t="s">
        <v>201</v>
      </c>
      <c r="G407" s="230"/>
      <c r="H407" s="232" t="s">
        <v>1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152</v>
      </c>
      <c r="AU407" s="239" t="s">
        <v>150</v>
      </c>
      <c r="AV407" s="13" t="s">
        <v>81</v>
      </c>
      <c r="AW407" s="13" t="s">
        <v>30</v>
      </c>
      <c r="AX407" s="13" t="s">
        <v>73</v>
      </c>
      <c r="AY407" s="239" t="s">
        <v>142</v>
      </c>
    </row>
    <row r="408" s="14" customFormat="1">
      <c r="A408" s="14"/>
      <c r="B408" s="240"/>
      <c r="C408" s="241"/>
      <c r="D408" s="231" t="s">
        <v>152</v>
      </c>
      <c r="E408" s="242" t="s">
        <v>1</v>
      </c>
      <c r="F408" s="243" t="s">
        <v>202</v>
      </c>
      <c r="G408" s="241"/>
      <c r="H408" s="244">
        <v>4.5069999999999997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152</v>
      </c>
      <c r="AU408" s="250" t="s">
        <v>150</v>
      </c>
      <c r="AV408" s="14" t="s">
        <v>150</v>
      </c>
      <c r="AW408" s="14" t="s">
        <v>30</v>
      </c>
      <c r="AX408" s="14" t="s">
        <v>73</v>
      </c>
      <c r="AY408" s="250" t="s">
        <v>142</v>
      </c>
    </row>
    <row r="409" s="13" customFormat="1">
      <c r="A409" s="13"/>
      <c r="B409" s="229"/>
      <c r="C409" s="230"/>
      <c r="D409" s="231" t="s">
        <v>152</v>
      </c>
      <c r="E409" s="232" t="s">
        <v>1</v>
      </c>
      <c r="F409" s="233" t="s">
        <v>203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152</v>
      </c>
      <c r="AU409" s="239" t="s">
        <v>150</v>
      </c>
      <c r="AV409" s="13" t="s">
        <v>81</v>
      </c>
      <c r="AW409" s="13" t="s">
        <v>30</v>
      </c>
      <c r="AX409" s="13" t="s">
        <v>73</v>
      </c>
      <c r="AY409" s="239" t="s">
        <v>142</v>
      </c>
    </row>
    <row r="410" s="14" customFormat="1">
      <c r="A410" s="14"/>
      <c r="B410" s="240"/>
      <c r="C410" s="241"/>
      <c r="D410" s="231" t="s">
        <v>152</v>
      </c>
      <c r="E410" s="242" t="s">
        <v>1</v>
      </c>
      <c r="F410" s="243" t="s">
        <v>204</v>
      </c>
      <c r="G410" s="241"/>
      <c r="H410" s="244">
        <v>1.5900000000000001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152</v>
      </c>
      <c r="AU410" s="250" t="s">
        <v>150</v>
      </c>
      <c r="AV410" s="14" t="s">
        <v>150</v>
      </c>
      <c r="AW410" s="14" t="s">
        <v>30</v>
      </c>
      <c r="AX410" s="14" t="s">
        <v>73</v>
      </c>
      <c r="AY410" s="250" t="s">
        <v>142</v>
      </c>
    </row>
    <row r="411" s="13" customFormat="1">
      <c r="A411" s="13"/>
      <c r="B411" s="229"/>
      <c r="C411" s="230"/>
      <c r="D411" s="231" t="s">
        <v>152</v>
      </c>
      <c r="E411" s="232" t="s">
        <v>1</v>
      </c>
      <c r="F411" s="233" t="s">
        <v>197</v>
      </c>
      <c r="G411" s="230"/>
      <c r="H411" s="232" t="s">
        <v>1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152</v>
      </c>
      <c r="AU411" s="239" t="s">
        <v>150</v>
      </c>
      <c r="AV411" s="13" t="s">
        <v>81</v>
      </c>
      <c r="AW411" s="13" t="s">
        <v>30</v>
      </c>
      <c r="AX411" s="13" t="s">
        <v>73</v>
      </c>
      <c r="AY411" s="239" t="s">
        <v>142</v>
      </c>
    </row>
    <row r="412" s="14" customFormat="1">
      <c r="A412" s="14"/>
      <c r="B412" s="240"/>
      <c r="C412" s="241"/>
      <c r="D412" s="231" t="s">
        <v>152</v>
      </c>
      <c r="E412" s="242" t="s">
        <v>1</v>
      </c>
      <c r="F412" s="243" t="s">
        <v>198</v>
      </c>
      <c r="G412" s="241"/>
      <c r="H412" s="244">
        <v>2.7120000000000002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152</v>
      </c>
      <c r="AU412" s="250" t="s">
        <v>150</v>
      </c>
      <c r="AV412" s="14" t="s">
        <v>150</v>
      </c>
      <c r="AW412" s="14" t="s">
        <v>30</v>
      </c>
      <c r="AX412" s="14" t="s">
        <v>73</v>
      </c>
      <c r="AY412" s="250" t="s">
        <v>142</v>
      </c>
    </row>
    <row r="413" s="15" customFormat="1">
      <c r="A413" s="15"/>
      <c r="B413" s="262"/>
      <c r="C413" s="263"/>
      <c r="D413" s="231" t="s">
        <v>152</v>
      </c>
      <c r="E413" s="264" t="s">
        <v>1</v>
      </c>
      <c r="F413" s="265" t="s">
        <v>173</v>
      </c>
      <c r="G413" s="263"/>
      <c r="H413" s="266">
        <v>8.8089999999999993</v>
      </c>
      <c r="I413" s="267"/>
      <c r="J413" s="263"/>
      <c r="K413" s="263"/>
      <c r="L413" s="268"/>
      <c r="M413" s="269"/>
      <c r="N413" s="270"/>
      <c r="O413" s="270"/>
      <c r="P413" s="270"/>
      <c r="Q413" s="270"/>
      <c r="R413" s="270"/>
      <c r="S413" s="270"/>
      <c r="T413" s="27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2" t="s">
        <v>152</v>
      </c>
      <c r="AU413" s="272" t="s">
        <v>150</v>
      </c>
      <c r="AV413" s="15" t="s">
        <v>149</v>
      </c>
      <c r="AW413" s="15" t="s">
        <v>30</v>
      </c>
      <c r="AX413" s="15" t="s">
        <v>81</v>
      </c>
      <c r="AY413" s="272" t="s">
        <v>142</v>
      </c>
    </row>
    <row r="414" s="2" customFormat="1" ht="24.15" customHeight="1">
      <c r="A414" s="38"/>
      <c r="B414" s="39"/>
      <c r="C414" s="215" t="s">
        <v>328</v>
      </c>
      <c r="D414" s="215" t="s">
        <v>145</v>
      </c>
      <c r="E414" s="216" t="s">
        <v>329</v>
      </c>
      <c r="F414" s="217" t="s">
        <v>330</v>
      </c>
      <c r="G414" s="218" t="s">
        <v>331</v>
      </c>
      <c r="H414" s="219">
        <v>9.5999999999999996</v>
      </c>
      <c r="I414" s="220"/>
      <c r="J414" s="221">
        <f>ROUND(I414*H414,2)</f>
        <v>0</v>
      </c>
      <c r="K414" s="222"/>
      <c r="L414" s="44"/>
      <c r="M414" s="223" t="s">
        <v>1</v>
      </c>
      <c r="N414" s="224" t="s">
        <v>39</v>
      </c>
      <c r="O414" s="91"/>
      <c r="P414" s="225">
        <f>O414*H414</f>
        <v>0</v>
      </c>
      <c r="Q414" s="225">
        <v>0</v>
      </c>
      <c r="R414" s="225">
        <f>Q414*H414</f>
        <v>0</v>
      </c>
      <c r="S414" s="225">
        <v>1.3999999999999999</v>
      </c>
      <c r="T414" s="226">
        <f>S414*H414</f>
        <v>13.44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7" t="s">
        <v>149</v>
      </c>
      <c r="AT414" s="227" t="s">
        <v>145</v>
      </c>
      <c r="AU414" s="227" t="s">
        <v>150</v>
      </c>
      <c r="AY414" s="17" t="s">
        <v>142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17" t="s">
        <v>150</v>
      </c>
      <c r="BK414" s="228">
        <f>ROUND(I414*H414,2)</f>
        <v>0</v>
      </c>
      <c r="BL414" s="17" t="s">
        <v>149</v>
      </c>
      <c r="BM414" s="227" t="s">
        <v>332</v>
      </c>
    </row>
    <row r="415" s="13" customFormat="1">
      <c r="A415" s="13"/>
      <c r="B415" s="229"/>
      <c r="C415" s="230"/>
      <c r="D415" s="231" t="s">
        <v>152</v>
      </c>
      <c r="E415" s="232" t="s">
        <v>1</v>
      </c>
      <c r="F415" s="233" t="s">
        <v>193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152</v>
      </c>
      <c r="AU415" s="239" t="s">
        <v>150</v>
      </c>
      <c r="AV415" s="13" t="s">
        <v>81</v>
      </c>
      <c r="AW415" s="13" t="s">
        <v>30</v>
      </c>
      <c r="AX415" s="13" t="s">
        <v>73</v>
      </c>
      <c r="AY415" s="239" t="s">
        <v>142</v>
      </c>
    </row>
    <row r="416" s="14" customFormat="1">
      <c r="A416" s="14"/>
      <c r="B416" s="240"/>
      <c r="C416" s="241"/>
      <c r="D416" s="231" t="s">
        <v>152</v>
      </c>
      <c r="E416" s="242" t="s">
        <v>1</v>
      </c>
      <c r="F416" s="243" t="s">
        <v>333</v>
      </c>
      <c r="G416" s="241"/>
      <c r="H416" s="244">
        <v>2.073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152</v>
      </c>
      <c r="AU416" s="250" t="s">
        <v>150</v>
      </c>
      <c r="AV416" s="14" t="s">
        <v>150</v>
      </c>
      <c r="AW416" s="14" t="s">
        <v>30</v>
      </c>
      <c r="AX416" s="14" t="s">
        <v>73</v>
      </c>
      <c r="AY416" s="250" t="s">
        <v>142</v>
      </c>
    </row>
    <row r="417" s="13" customFormat="1">
      <c r="A417" s="13"/>
      <c r="B417" s="229"/>
      <c r="C417" s="230"/>
      <c r="D417" s="231" t="s">
        <v>152</v>
      </c>
      <c r="E417" s="232" t="s">
        <v>1</v>
      </c>
      <c r="F417" s="233" t="s">
        <v>293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152</v>
      </c>
      <c r="AU417" s="239" t="s">
        <v>150</v>
      </c>
      <c r="AV417" s="13" t="s">
        <v>81</v>
      </c>
      <c r="AW417" s="13" t="s">
        <v>30</v>
      </c>
      <c r="AX417" s="13" t="s">
        <v>73</v>
      </c>
      <c r="AY417" s="239" t="s">
        <v>142</v>
      </c>
    </row>
    <row r="418" s="14" customFormat="1">
      <c r="A418" s="14"/>
      <c r="B418" s="240"/>
      <c r="C418" s="241"/>
      <c r="D418" s="231" t="s">
        <v>152</v>
      </c>
      <c r="E418" s="242" t="s">
        <v>1</v>
      </c>
      <c r="F418" s="243" t="s">
        <v>334</v>
      </c>
      <c r="G418" s="241"/>
      <c r="H418" s="244">
        <v>0.59499999999999997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152</v>
      </c>
      <c r="AU418" s="250" t="s">
        <v>150</v>
      </c>
      <c r="AV418" s="14" t="s">
        <v>150</v>
      </c>
      <c r="AW418" s="14" t="s">
        <v>30</v>
      </c>
      <c r="AX418" s="14" t="s">
        <v>73</v>
      </c>
      <c r="AY418" s="250" t="s">
        <v>142</v>
      </c>
    </row>
    <row r="419" s="13" customFormat="1">
      <c r="A419" s="13"/>
      <c r="B419" s="229"/>
      <c r="C419" s="230"/>
      <c r="D419" s="231" t="s">
        <v>152</v>
      </c>
      <c r="E419" s="232" t="s">
        <v>1</v>
      </c>
      <c r="F419" s="233" t="s">
        <v>189</v>
      </c>
      <c r="G419" s="230"/>
      <c r="H419" s="232" t="s">
        <v>1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152</v>
      </c>
      <c r="AU419" s="239" t="s">
        <v>150</v>
      </c>
      <c r="AV419" s="13" t="s">
        <v>81</v>
      </c>
      <c r="AW419" s="13" t="s">
        <v>30</v>
      </c>
      <c r="AX419" s="13" t="s">
        <v>73</v>
      </c>
      <c r="AY419" s="239" t="s">
        <v>142</v>
      </c>
    </row>
    <row r="420" s="14" customFormat="1">
      <c r="A420" s="14"/>
      <c r="B420" s="240"/>
      <c r="C420" s="241"/>
      <c r="D420" s="231" t="s">
        <v>152</v>
      </c>
      <c r="E420" s="242" t="s">
        <v>1</v>
      </c>
      <c r="F420" s="243" t="s">
        <v>335</v>
      </c>
      <c r="G420" s="241"/>
      <c r="H420" s="244">
        <v>2.6800000000000002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152</v>
      </c>
      <c r="AU420" s="250" t="s">
        <v>150</v>
      </c>
      <c r="AV420" s="14" t="s">
        <v>150</v>
      </c>
      <c r="AW420" s="14" t="s">
        <v>30</v>
      </c>
      <c r="AX420" s="14" t="s">
        <v>73</v>
      </c>
      <c r="AY420" s="250" t="s">
        <v>142</v>
      </c>
    </row>
    <row r="421" s="13" customFormat="1">
      <c r="A421" s="13"/>
      <c r="B421" s="229"/>
      <c r="C421" s="230"/>
      <c r="D421" s="231" t="s">
        <v>152</v>
      </c>
      <c r="E421" s="232" t="s">
        <v>1</v>
      </c>
      <c r="F421" s="233" t="s">
        <v>191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152</v>
      </c>
      <c r="AU421" s="239" t="s">
        <v>150</v>
      </c>
      <c r="AV421" s="13" t="s">
        <v>81</v>
      </c>
      <c r="AW421" s="13" t="s">
        <v>30</v>
      </c>
      <c r="AX421" s="13" t="s">
        <v>73</v>
      </c>
      <c r="AY421" s="239" t="s">
        <v>142</v>
      </c>
    </row>
    <row r="422" s="14" customFormat="1">
      <c r="A422" s="14"/>
      <c r="B422" s="240"/>
      <c r="C422" s="241"/>
      <c r="D422" s="231" t="s">
        <v>152</v>
      </c>
      <c r="E422" s="242" t="s">
        <v>1</v>
      </c>
      <c r="F422" s="243" t="s">
        <v>336</v>
      </c>
      <c r="G422" s="241"/>
      <c r="H422" s="244">
        <v>2.802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152</v>
      </c>
      <c r="AU422" s="250" t="s">
        <v>150</v>
      </c>
      <c r="AV422" s="14" t="s">
        <v>150</v>
      </c>
      <c r="AW422" s="14" t="s">
        <v>30</v>
      </c>
      <c r="AX422" s="14" t="s">
        <v>73</v>
      </c>
      <c r="AY422" s="250" t="s">
        <v>142</v>
      </c>
    </row>
    <row r="423" s="13" customFormat="1">
      <c r="A423" s="13"/>
      <c r="B423" s="229"/>
      <c r="C423" s="230"/>
      <c r="D423" s="231" t="s">
        <v>152</v>
      </c>
      <c r="E423" s="232" t="s">
        <v>1</v>
      </c>
      <c r="F423" s="233" t="s">
        <v>199</v>
      </c>
      <c r="G423" s="230"/>
      <c r="H423" s="232" t="s">
        <v>1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152</v>
      </c>
      <c r="AU423" s="239" t="s">
        <v>150</v>
      </c>
      <c r="AV423" s="13" t="s">
        <v>81</v>
      </c>
      <c r="AW423" s="13" t="s">
        <v>30</v>
      </c>
      <c r="AX423" s="13" t="s">
        <v>73</v>
      </c>
      <c r="AY423" s="239" t="s">
        <v>142</v>
      </c>
    </row>
    <row r="424" s="14" customFormat="1">
      <c r="A424" s="14"/>
      <c r="B424" s="240"/>
      <c r="C424" s="241"/>
      <c r="D424" s="231" t="s">
        <v>152</v>
      </c>
      <c r="E424" s="242" t="s">
        <v>1</v>
      </c>
      <c r="F424" s="243" t="s">
        <v>337</v>
      </c>
      <c r="G424" s="241"/>
      <c r="H424" s="244">
        <v>1.45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152</v>
      </c>
      <c r="AU424" s="250" t="s">
        <v>150</v>
      </c>
      <c r="AV424" s="14" t="s">
        <v>150</v>
      </c>
      <c r="AW424" s="14" t="s">
        <v>30</v>
      </c>
      <c r="AX424" s="14" t="s">
        <v>73</v>
      </c>
      <c r="AY424" s="250" t="s">
        <v>142</v>
      </c>
    </row>
    <row r="425" s="15" customFormat="1">
      <c r="A425" s="15"/>
      <c r="B425" s="262"/>
      <c r="C425" s="263"/>
      <c r="D425" s="231" t="s">
        <v>152</v>
      </c>
      <c r="E425" s="264" t="s">
        <v>1</v>
      </c>
      <c r="F425" s="265" t="s">
        <v>173</v>
      </c>
      <c r="G425" s="263"/>
      <c r="H425" s="266">
        <v>9.5999999999999996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2" t="s">
        <v>152</v>
      </c>
      <c r="AU425" s="272" t="s">
        <v>150</v>
      </c>
      <c r="AV425" s="15" t="s">
        <v>149</v>
      </c>
      <c r="AW425" s="15" t="s">
        <v>30</v>
      </c>
      <c r="AX425" s="15" t="s">
        <v>81</v>
      </c>
      <c r="AY425" s="272" t="s">
        <v>142</v>
      </c>
    </row>
    <row r="426" s="2" customFormat="1" ht="24.15" customHeight="1">
      <c r="A426" s="38"/>
      <c r="B426" s="39"/>
      <c r="C426" s="215" t="s">
        <v>338</v>
      </c>
      <c r="D426" s="215" t="s">
        <v>145</v>
      </c>
      <c r="E426" s="216" t="s">
        <v>339</v>
      </c>
      <c r="F426" s="217" t="s">
        <v>340</v>
      </c>
      <c r="G426" s="218" t="s">
        <v>164</v>
      </c>
      <c r="H426" s="219">
        <v>8</v>
      </c>
      <c r="I426" s="220"/>
      <c r="J426" s="221">
        <f>ROUND(I426*H426,2)</f>
        <v>0</v>
      </c>
      <c r="K426" s="222"/>
      <c r="L426" s="44"/>
      <c r="M426" s="223" t="s">
        <v>1</v>
      </c>
      <c r="N426" s="224" t="s">
        <v>39</v>
      </c>
      <c r="O426" s="91"/>
      <c r="P426" s="225">
        <f>O426*H426</f>
        <v>0</v>
      </c>
      <c r="Q426" s="225">
        <v>0</v>
      </c>
      <c r="R426" s="225">
        <f>Q426*H426</f>
        <v>0</v>
      </c>
      <c r="S426" s="225">
        <v>0.069000000000000006</v>
      </c>
      <c r="T426" s="226">
        <f>S426*H426</f>
        <v>0.55200000000000005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7" t="s">
        <v>149</v>
      </c>
      <c r="AT426" s="227" t="s">
        <v>145</v>
      </c>
      <c r="AU426" s="227" t="s">
        <v>150</v>
      </c>
      <c r="AY426" s="17" t="s">
        <v>142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150</v>
      </c>
      <c r="BK426" s="228">
        <f>ROUND(I426*H426,2)</f>
        <v>0</v>
      </c>
      <c r="BL426" s="17" t="s">
        <v>149</v>
      </c>
      <c r="BM426" s="227" t="s">
        <v>341</v>
      </c>
    </row>
    <row r="427" s="2" customFormat="1" ht="24.15" customHeight="1">
      <c r="A427" s="38"/>
      <c r="B427" s="39"/>
      <c r="C427" s="215" t="s">
        <v>342</v>
      </c>
      <c r="D427" s="215" t="s">
        <v>145</v>
      </c>
      <c r="E427" s="216" t="s">
        <v>343</v>
      </c>
      <c r="F427" s="217" t="s">
        <v>344</v>
      </c>
      <c r="G427" s="218" t="s">
        <v>169</v>
      </c>
      <c r="H427" s="219">
        <v>6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0.27000000000000002</v>
      </c>
      <c r="T427" s="226">
        <f>S427*H427</f>
        <v>1.6200000000000001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149</v>
      </c>
      <c r="AT427" s="227" t="s">
        <v>145</v>
      </c>
      <c r="AU427" s="227" t="s">
        <v>150</v>
      </c>
      <c r="AY427" s="17" t="s">
        <v>142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150</v>
      </c>
      <c r="BK427" s="228">
        <f>ROUND(I427*H427,2)</f>
        <v>0</v>
      </c>
      <c r="BL427" s="17" t="s">
        <v>149</v>
      </c>
      <c r="BM427" s="227" t="s">
        <v>345</v>
      </c>
    </row>
    <row r="428" s="13" customFormat="1">
      <c r="A428" s="13"/>
      <c r="B428" s="229"/>
      <c r="C428" s="230"/>
      <c r="D428" s="231" t="s">
        <v>152</v>
      </c>
      <c r="E428" s="232" t="s">
        <v>1</v>
      </c>
      <c r="F428" s="233" t="s">
        <v>346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152</v>
      </c>
      <c r="AU428" s="239" t="s">
        <v>150</v>
      </c>
      <c r="AV428" s="13" t="s">
        <v>81</v>
      </c>
      <c r="AW428" s="13" t="s">
        <v>30</v>
      </c>
      <c r="AX428" s="13" t="s">
        <v>73</v>
      </c>
      <c r="AY428" s="239" t="s">
        <v>142</v>
      </c>
    </row>
    <row r="429" s="14" customFormat="1">
      <c r="A429" s="14"/>
      <c r="B429" s="240"/>
      <c r="C429" s="241"/>
      <c r="D429" s="231" t="s">
        <v>152</v>
      </c>
      <c r="E429" s="242" t="s">
        <v>1</v>
      </c>
      <c r="F429" s="243" t="s">
        <v>171</v>
      </c>
      <c r="G429" s="241"/>
      <c r="H429" s="244">
        <v>6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152</v>
      </c>
      <c r="AU429" s="250" t="s">
        <v>150</v>
      </c>
      <c r="AV429" s="14" t="s">
        <v>150</v>
      </c>
      <c r="AW429" s="14" t="s">
        <v>30</v>
      </c>
      <c r="AX429" s="14" t="s">
        <v>81</v>
      </c>
      <c r="AY429" s="250" t="s">
        <v>142</v>
      </c>
    </row>
    <row r="430" s="2" customFormat="1" ht="24.15" customHeight="1">
      <c r="A430" s="38"/>
      <c r="B430" s="39"/>
      <c r="C430" s="215" t="s">
        <v>347</v>
      </c>
      <c r="D430" s="215" t="s">
        <v>145</v>
      </c>
      <c r="E430" s="216" t="s">
        <v>348</v>
      </c>
      <c r="F430" s="217" t="s">
        <v>349</v>
      </c>
      <c r="G430" s="218" t="s">
        <v>164</v>
      </c>
      <c r="H430" s="219">
        <v>78</v>
      </c>
      <c r="I430" s="220"/>
      <c r="J430" s="221">
        <f>ROUND(I430*H430,2)</f>
        <v>0</v>
      </c>
      <c r="K430" s="222"/>
      <c r="L430" s="44"/>
      <c r="M430" s="223" t="s">
        <v>1</v>
      </c>
      <c r="N430" s="224" t="s">
        <v>39</v>
      </c>
      <c r="O430" s="91"/>
      <c r="P430" s="225">
        <f>O430*H430</f>
        <v>0</v>
      </c>
      <c r="Q430" s="225">
        <v>0</v>
      </c>
      <c r="R430" s="225">
        <f>Q430*H430</f>
        <v>0</v>
      </c>
      <c r="S430" s="225">
        <v>0.001</v>
      </c>
      <c r="T430" s="226">
        <f>S430*H430</f>
        <v>0.078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7" t="s">
        <v>149</v>
      </c>
      <c r="AT430" s="227" t="s">
        <v>145</v>
      </c>
      <c r="AU430" s="227" t="s">
        <v>150</v>
      </c>
      <c r="AY430" s="17" t="s">
        <v>142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7" t="s">
        <v>150</v>
      </c>
      <c r="BK430" s="228">
        <f>ROUND(I430*H430,2)</f>
        <v>0</v>
      </c>
      <c r="BL430" s="17" t="s">
        <v>149</v>
      </c>
      <c r="BM430" s="227" t="s">
        <v>350</v>
      </c>
    </row>
    <row r="431" s="13" customFormat="1">
      <c r="A431" s="13"/>
      <c r="B431" s="229"/>
      <c r="C431" s="230"/>
      <c r="D431" s="231" t="s">
        <v>152</v>
      </c>
      <c r="E431" s="232" t="s">
        <v>1</v>
      </c>
      <c r="F431" s="233" t="s">
        <v>351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152</v>
      </c>
      <c r="AU431" s="239" t="s">
        <v>150</v>
      </c>
      <c r="AV431" s="13" t="s">
        <v>81</v>
      </c>
      <c r="AW431" s="13" t="s">
        <v>30</v>
      </c>
      <c r="AX431" s="13" t="s">
        <v>73</v>
      </c>
      <c r="AY431" s="239" t="s">
        <v>142</v>
      </c>
    </row>
    <row r="432" s="14" customFormat="1">
      <c r="A432" s="14"/>
      <c r="B432" s="240"/>
      <c r="C432" s="241"/>
      <c r="D432" s="231" t="s">
        <v>152</v>
      </c>
      <c r="E432" s="242" t="s">
        <v>1</v>
      </c>
      <c r="F432" s="243" t="s">
        <v>352</v>
      </c>
      <c r="G432" s="241"/>
      <c r="H432" s="244">
        <v>78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152</v>
      </c>
      <c r="AU432" s="250" t="s">
        <v>150</v>
      </c>
      <c r="AV432" s="14" t="s">
        <v>150</v>
      </c>
      <c r="AW432" s="14" t="s">
        <v>30</v>
      </c>
      <c r="AX432" s="14" t="s">
        <v>81</v>
      </c>
      <c r="AY432" s="250" t="s">
        <v>142</v>
      </c>
    </row>
    <row r="433" s="2" customFormat="1" ht="24.15" customHeight="1">
      <c r="A433" s="38"/>
      <c r="B433" s="39"/>
      <c r="C433" s="215" t="s">
        <v>353</v>
      </c>
      <c r="D433" s="215" t="s">
        <v>145</v>
      </c>
      <c r="E433" s="216" t="s">
        <v>354</v>
      </c>
      <c r="F433" s="217" t="s">
        <v>355</v>
      </c>
      <c r="G433" s="218" t="s">
        <v>286</v>
      </c>
      <c r="H433" s="219">
        <v>45</v>
      </c>
      <c r="I433" s="220"/>
      <c r="J433" s="221">
        <f>ROUND(I433*H433,2)</f>
        <v>0</v>
      </c>
      <c r="K433" s="222"/>
      <c r="L433" s="44"/>
      <c r="M433" s="223" t="s">
        <v>1</v>
      </c>
      <c r="N433" s="224" t="s">
        <v>39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0.01</v>
      </c>
      <c r="T433" s="226">
        <f>S433*H433</f>
        <v>0.45000000000000001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149</v>
      </c>
      <c r="AT433" s="227" t="s">
        <v>145</v>
      </c>
      <c r="AU433" s="227" t="s">
        <v>150</v>
      </c>
      <c r="AY433" s="17" t="s">
        <v>142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150</v>
      </c>
      <c r="BK433" s="228">
        <f>ROUND(I433*H433,2)</f>
        <v>0</v>
      </c>
      <c r="BL433" s="17" t="s">
        <v>149</v>
      </c>
      <c r="BM433" s="227" t="s">
        <v>356</v>
      </c>
    </row>
    <row r="434" s="2" customFormat="1" ht="24.15" customHeight="1">
      <c r="A434" s="38"/>
      <c r="B434" s="39"/>
      <c r="C434" s="215" t="s">
        <v>357</v>
      </c>
      <c r="D434" s="215" t="s">
        <v>145</v>
      </c>
      <c r="E434" s="216" t="s">
        <v>358</v>
      </c>
      <c r="F434" s="217" t="s">
        <v>359</v>
      </c>
      <c r="G434" s="218" t="s">
        <v>286</v>
      </c>
      <c r="H434" s="219">
        <v>380</v>
      </c>
      <c r="I434" s="220"/>
      <c r="J434" s="221">
        <f>ROUND(I434*H434,2)</f>
        <v>0</v>
      </c>
      <c r="K434" s="222"/>
      <c r="L434" s="44"/>
      <c r="M434" s="223" t="s">
        <v>1</v>
      </c>
      <c r="N434" s="224" t="s">
        <v>39</v>
      </c>
      <c r="O434" s="91"/>
      <c r="P434" s="225">
        <f>O434*H434</f>
        <v>0</v>
      </c>
      <c r="Q434" s="225">
        <v>0</v>
      </c>
      <c r="R434" s="225">
        <f>Q434*H434</f>
        <v>0</v>
      </c>
      <c r="S434" s="225">
        <v>0.001</v>
      </c>
      <c r="T434" s="226">
        <f>S434*H434</f>
        <v>0.38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149</v>
      </c>
      <c r="AT434" s="227" t="s">
        <v>145</v>
      </c>
      <c r="AU434" s="227" t="s">
        <v>150</v>
      </c>
      <c r="AY434" s="17" t="s">
        <v>142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150</v>
      </c>
      <c r="BK434" s="228">
        <f>ROUND(I434*H434,2)</f>
        <v>0</v>
      </c>
      <c r="BL434" s="17" t="s">
        <v>149</v>
      </c>
      <c r="BM434" s="227" t="s">
        <v>360</v>
      </c>
    </row>
    <row r="435" s="2" customFormat="1" ht="24.15" customHeight="1">
      <c r="A435" s="38"/>
      <c r="B435" s="39"/>
      <c r="C435" s="215" t="s">
        <v>361</v>
      </c>
      <c r="D435" s="215" t="s">
        <v>145</v>
      </c>
      <c r="E435" s="216" t="s">
        <v>362</v>
      </c>
      <c r="F435" s="217" t="s">
        <v>363</v>
      </c>
      <c r="G435" s="218" t="s">
        <v>286</v>
      </c>
      <c r="H435" s="219">
        <v>40</v>
      </c>
      <c r="I435" s="220"/>
      <c r="J435" s="221">
        <f>ROUND(I435*H435,2)</f>
        <v>0</v>
      </c>
      <c r="K435" s="222"/>
      <c r="L435" s="44"/>
      <c r="M435" s="223" t="s">
        <v>1</v>
      </c>
      <c r="N435" s="224" t="s">
        <v>39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0.002</v>
      </c>
      <c r="T435" s="226">
        <f>S435*H435</f>
        <v>0.080000000000000002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149</v>
      </c>
      <c r="AT435" s="227" t="s">
        <v>145</v>
      </c>
      <c r="AU435" s="227" t="s">
        <v>150</v>
      </c>
      <c r="AY435" s="17" t="s">
        <v>142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150</v>
      </c>
      <c r="BK435" s="228">
        <f>ROUND(I435*H435,2)</f>
        <v>0</v>
      </c>
      <c r="BL435" s="17" t="s">
        <v>149</v>
      </c>
      <c r="BM435" s="227" t="s">
        <v>364</v>
      </c>
    </row>
    <row r="436" s="2" customFormat="1" ht="37.8" customHeight="1">
      <c r="A436" s="38"/>
      <c r="B436" s="39"/>
      <c r="C436" s="215" t="s">
        <v>365</v>
      </c>
      <c r="D436" s="215" t="s">
        <v>145</v>
      </c>
      <c r="E436" s="216" t="s">
        <v>366</v>
      </c>
      <c r="F436" s="217" t="s">
        <v>367</v>
      </c>
      <c r="G436" s="218" t="s">
        <v>169</v>
      </c>
      <c r="H436" s="219">
        <v>64.001999999999995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39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0.02</v>
      </c>
      <c r="T436" s="226">
        <f>S436*H436</f>
        <v>1.2800399999999998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149</v>
      </c>
      <c r="AT436" s="227" t="s">
        <v>145</v>
      </c>
      <c r="AU436" s="227" t="s">
        <v>150</v>
      </c>
      <c r="AY436" s="17" t="s">
        <v>142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150</v>
      </c>
      <c r="BK436" s="228">
        <f>ROUND(I436*H436,2)</f>
        <v>0</v>
      </c>
      <c r="BL436" s="17" t="s">
        <v>149</v>
      </c>
      <c r="BM436" s="227" t="s">
        <v>368</v>
      </c>
    </row>
    <row r="437" s="13" customFormat="1">
      <c r="A437" s="13"/>
      <c r="B437" s="229"/>
      <c r="C437" s="230"/>
      <c r="D437" s="231" t="s">
        <v>152</v>
      </c>
      <c r="E437" s="232" t="s">
        <v>1</v>
      </c>
      <c r="F437" s="233" t="s">
        <v>213</v>
      </c>
      <c r="G437" s="230"/>
      <c r="H437" s="232" t="s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152</v>
      </c>
      <c r="AU437" s="239" t="s">
        <v>150</v>
      </c>
      <c r="AV437" s="13" t="s">
        <v>81</v>
      </c>
      <c r="AW437" s="13" t="s">
        <v>30</v>
      </c>
      <c r="AX437" s="13" t="s">
        <v>73</v>
      </c>
      <c r="AY437" s="239" t="s">
        <v>142</v>
      </c>
    </row>
    <row r="438" s="13" customFormat="1">
      <c r="A438" s="13"/>
      <c r="B438" s="229"/>
      <c r="C438" s="230"/>
      <c r="D438" s="231" t="s">
        <v>152</v>
      </c>
      <c r="E438" s="232" t="s">
        <v>1</v>
      </c>
      <c r="F438" s="233" t="s">
        <v>189</v>
      </c>
      <c r="G438" s="230"/>
      <c r="H438" s="232" t="s">
        <v>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152</v>
      </c>
      <c r="AU438" s="239" t="s">
        <v>150</v>
      </c>
      <c r="AV438" s="13" t="s">
        <v>81</v>
      </c>
      <c r="AW438" s="13" t="s">
        <v>30</v>
      </c>
      <c r="AX438" s="13" t="s">
        <v>73</v>
      </c>
      <c r="AY438" s="239" t="s">
        <v>142</v>
      </c>
    </row>
    <row r="439" s="14" customFormat="1">
      <c r="A439" s="14"/>
      <c r="B439" s="240"/>
      <c r="C439" s="241"/>
      <c r="D439" s="231" t="s">
        <v>152</v>
      </c>
      <c r="E439" s="242" t="s">
        <v>1</v>
      </c>
      <c r="F439" s="243" t="s">
        <v>190</v>
      </c>
      <c r="G439" s="241"/>
      <c r="H439" s="244">
        <v>17.864000000000001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152</v>
      </c>
      <c r="AU439" s="250" t="s">
        <v>150</v>
      </c>
      <c r="AV439" s="14" t="s">
        <v>150</v>
      </c>
      <c r="AW439" s="14" t="s">
        <v>30</v>
      </c>
      <c r="AX439" s="14" t="s">
        <v>73</v>
      </c>
      <c r="AY439" s="250" t="s">
        <v>142</v>
      </c>
    </row>
    <row r="440" s="13" customFormat="1">
      <c r="A440" s="13"/>
      <c r="B440" s="229"/>
      <c r="C440" s="230"/>
      <c r="D440" s="231" t="s">
        <v>152</v>
      </c>
      <c r="E440" s="232" t="s">
        <v>1</v>
      </c>
      <c r="F440" s="233" t="s">
        <v>191</v>
      </c>
      <c r="G440" s="230"/>
      <c r="H440" s="232" t="s">
        <v>1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9" t="s">
        <v>152</v>
      </c>
      <c r="AU440" s="239" t="s">
        <v>150</v>
      </c>
      <c r="AV440" s="13" t="s">
        <v>81</v>
      </c>
      <c r="AW440" s="13" t="s">
        <v>30</v>
      </c>
      <c r="AX440" s="13" t="s">
        <v>73</v>
      </c>
      <c r="AY440" s="239" t="s">
        <v>142</v>
      </c>
    </row>
    <row r="441" s="14" customFormat="1">
      <c r="A441" s="14"/>
      <c r="B441" s="240"/>
      <c r="C441" s="241"/>
      <c r="D441" s="231" t="s">
        <v>152</v>
      </c>
      <c r="E441" s="242" t="s">
        <v>1</v>
      </c>
      <c r="F441" s="243" t="s">
        <v>192</v>
      </c>
      <c r="G441" s="241"/>
      <c r="H441" s="244">
        <v>18.681999999999999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152</v>
      </c>
      <c r="AU441" s="250" t="s">
        <v>150</v>
      </c>
      <c r="AV441" s="14" t="s">
        <v>150</v>
      </c>
      <c r="AW441" s="14" t="s">
        <v>30</v>
      </c>
      <c r="AX441" s="14" t="s">
        <v>73</v>
      </c>
      <c r="AY441" s="250" t="s">
        <v>142</v>
      </c>
    </row>
    <row r="442" s="13" customFormat="1">
      <c r="A442" s="13"/>
      <c r="B442" s="229"/>
      <c r="C442" s="230"/>
      <c r="D442" s="231" t="s">
        <v>152</v>
      </c>
      <c r="E442" s="232" t="s">
        <v>1</v>
      </c>
      <c r="F442" s="233" t="s">
        <v>193</v>
      </c>
      <c r="G442" s="230"/>
      <c r="H442" s="232" t="s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152</v>
      </c>
      <c r="AU442" s="239" t="s">
        <v>150</v>
      </c>
      <c r="AV442" s="13" t="s">
        <v>81</v>
      </c>
      <c r="AW442" s="13" t="s">
        <v>30</v>
      </c>
      <c r="AX442" s="13" t="s">
        <v>73</v>
      </c>
      <c r="AY442" s="239" t="s">
        <v>142</v>
      </c>
    </row>
    <row r="443" s="14" customFormat="1">
      <c r="A443" s="14"/>
      <c r="B443" s="240"/>
      <c r="C443" s="241"/>
      <c r="D443" s="231" t="s">
        <v>152</v>
      </c>
      <c r="E443" s="242" t="s">
        <v>1</v>
      </c>
      <c r="F443" s="243" t="s">
        <v>194</v>
      </c>
      <c r="G443" s="241"/>
      <c r="H443" s="244">
        <v>13.821999999999999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152</v>
      </c>
      <c r="AU443" s="250" t="s">
        <v>150</v>
      </c>
      <c r="AV443" s="14" t="s">
        <v>150</v>
      </c>
      <c r="AW443" s="14" t="s">
        <v>30</v>
      </c>
      <c r="AX443" s="14" t="s">
        <v>73</v>
      </c>
      <c r="AY443" s="250" t="s">
        <v>142</v>
      </c>
    </row>
    <row r="444" s="13" customFormat="1">
      <c r="A444" s="13"/>
      <c r="B444" s="229"/>
      <c r="C444" s="230"/>
      <c r="D444" s="231" t="s">
        <v>152</v>
      </c>
      <c r="E444" s="232" t="s">
        <v>1</v>
      </c>
      <c r="F444" s="233" t="s">
        <v>195</v>
      </c>
      <c r="G444" s="230"/>
      <c r="H444" s="232" t="s">
        <v>1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9" t="s">
        <v>152</v>
      </c>
      <c r="AU444" s="239" t="s">
        <v>150</v>
      </c>
      <c r="AV444" s="13" t="s">
        <v>81</v>
      </c>
      <c r="AW444" s="13" t="s">
        <v>30</v>
      </c>
      <c r="AX444" s="13" t="s">
        <v>73</v>
      </c>
      <c r="AY444" s="239" t="s">
        <v>142</v>
      </c>
    </row>
    <row r="445" s="14" customFormat="1">
      <c r="A445" s="14"/>
      <c r="B445" s="240"/>
      <c r="C445" s="241"/>
      <c r="D445" s="231" t="s">
        <v>152</v>
      </c>
      <c r="E445" s="242" t="s">
        <v>1</v>
      </c>
      <c r="F445" s="243" t="s">
        <v>196</v>
      </c>
      <c r="G445" s="241"/>
      <c r="H445" s="244">
        <v>3.9670000000000001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0" t="s">
        <v>152</v>
      </c>
      <c r="AU445" s="250" t="s">
        <v>150</v>
      </c>
      <c r="AV445" s="14" t="s">
        <v>150</v>
      </c>
      <c r="AW445" s="14" t="s">
        <v>30</v>
      </c>
      <c r="AX445" s="14" t="s">
        <v>73</v>
      </c>
      <c r="AY445" s="250" t="s">
        <v>142</v>
      </c>
    </row>
    <row r="446" s="13" customFormat="1">
      <c r="A446" s="13"/>
      <c r="B446" s="229"/>
      <c r="C446" s="230"/>
      <c r="D446" s="231" t="s">
        <v>152</v>
      </c>
      <c r="E446" s="232" t="s">
        <v>1</v>
      </c>
      <c r="F446" s="233" t="s">
        <v>199</v>
      </c>
      <c r="G446" s="230"/>
      <c r="H446" s="232" t="s">
        <v>1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152</v>
      </c>
      <c r="AU446" s="239" t="s">
        <v>150</v>
      </c>
      <c r="AV446" s="13" t="s">
        <v>81</v>
      </c>
      <c r="AW446" s="13" t="s">
        <v>30</v>
      </c>
      <c r="AX446" s="13" t="s">
        <v>73</v>
      </c>
      <c r="AY446" s="239" t="s">
        <v>142</v>
      </c>
    </row>
    <row r="447" s="14" customFormat="1">
      <c r="A447" s="14"/>
      <c r="B447" s="240"/>
      <c r="C447" s="241"/>
      <c r="D447" s="231" t="s">
        <v>152</v>
      </c>
      <c r="E447" s="242" t="s">
        <v>1</v>
      </c>
      <c r="F447" s="243" t="s">
        <v>200</v>
      </c>
      <c r="G447" s="241"/>
      <c r="H447" s="244">
        <v>9.6669999999999998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152</v>
      </c>
      <c r="AU447" s="250" t="s">
        <v>150</v>
      </c>
      <c r="AV447" s="14" t="s">
        <v>150</v>
      </c>
      <c r="AW447" s="14" t="s">
        <v>30</v>
      </c>
      <c r="AX447" s="14" t="s">
        <v>73</v>
      </c>
      <c r="AY447" s="250" t="s">
        <v>142</v>
      </c>
    </row>
    <row r="448" s="15" customFormat="1">
      <c r="A448" s="15"/>
      <c r="B448" s="262"/>
      <c r="C448" s="263"/>
      <c r="D448" s="231" t="s">
        <v>152</v>
      </c>
      <c r="E448" s="264" t="s">
        <v>1</v>
      </c>
      <c r="F448" s="265" t="s">
        <v>173</v>
      </c>
      <c r="G448" s="263"/>
      <c r="H448" s="266">
        <v>64.001999999999995</v>
      </c>
      <c r="I448" s="267"/>
      <c r="J448" s="263"/>
      <c r="K448" s="263"/>
      <c r="L448" s="268"/>
      <c r="M448" s="269"/>
      <c r="N448" s="270"/>
      <c r="O448" s="270"/>
      <c r="P448" s="270"/>
      <c r="Q448" s="270"/>
      <c r="R448" s="270"/>
      <c r="S448" s="270"/>
      <c r="T448" s="271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2" t="s">
        <v>152</v>
      </c>
      <c r="AU448" s="272" t="s">
        <v>150</v>
      </c>
      <c r="AV448" s="15" t="s">
        <v>149</v>
      </c>
      <c r="AW448" s="15" t="s">
        <v>30</v>
      </c>
      <c r="AX448" s="15" t="s">
        <v>81</v>
      </c>
      <c r="AY448" s="272" t="s">
        <v>142</v>
      </c>
    </row>
    <row r="449" s="2" customFormat="1" ht="24.15" customHeight="1">
      <c r="A449" s="38"/>
      <c r="B449" s="39"/>
      <c r="C449" s="215" t="s">
        <v>369</v>
      </c>
      <c r="D449" s="215" t="s">
        <v>145</v>
      </c>
      <c r="E449" s="216" t="s">
        <v>370</v>
      </c>
      <c r="F449" s="217" t="s">
        <v>371</v>
      </c>
      <c r="G449" s="218" t="s">
        <v>169</v>
      </c>
      <c r="H449" s="219">
        <v>226.356</v>
      </c>
      <c r="I449" s="220"/>
      <c r="J449" s="221">
        <f>ROUND(I449*H449,2)</f>
        <v>0</v>
      </c>
      <c r="K449" s="222"/>
      <c r="L449" s="44"/>
      <c r="M449" s="223" t="s">
        <v>1</v>
      </c>
      <c r="N449" s="224" t="s">
        <v>39</v>
      </c>
      <c r="O449" s="91"/>
      <c r="P449" s="225">
        <f>O449*H449</f>
        <v>0</v>
      </c>
      <c r="Q449" s="225">
        <v>0</v>
      </c>
      <c r="R449" s="225">
        <f>Q449*H449</f>
        <v>0</v>
      </c>
      <c r="S449" s="225">
        <v>0.02</v>
      </c>
      <c r="T449" s="226">
        <f>S449*H449</f>
        <v>4.52712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149</v>
      </c>
      <c r="AT449" s="227" t="s">
        <v>145</v>
      </c>
      <c r="AU449" s="227" t="s">
        <v>150</v>
      </c>
      <c r="AY449" s="17" t="s">
        <v>142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150</v>
      </c>
      <c r="BK449" s="228">
        <f>ROUND(I449*H449,2)</f>
        <v>0</v>
      </c>
      <c r="BL449" s="17" t="s">
        <v>149</v>
      </c>
      <c r="BM449" s="227" t="s">
        <v>372</v>
      </c>
    </row>
    <row r="450" s="14" customFormat="1">
      <c r="A450" s="14"/>
      <c r="B450" s="240"/>
      <c r="C450" s="241"/>
      <c r="D450" s="231" t="s">
        <v>152</v>
      </c>
      <c r="E450" s="242" t="s">
        <v>1</v>
      </c>
      <c r="F450" s="243" t="s">
        <v>282</v>
      </c>
      <c r="G450" s="241"/>
      <c r="H450" s="244">
        <v>226.356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152</v>
      </c>
      <c r="AU450" s="250" t="s">
        <v>150</v>
      </c>
      <c r="AV450" s="14" t="s">
        <v>150</v>
      </c>
      <c r="AW450" s="14" t="s">
        <v>30</v>
      </c>
      <c r="AX450" s="14" t="s">
        <v>81</v>
      </c>
      <c r="AY450" s="250" t="s">
        <v>142</v>
      </c>
    </row>
    <row r="451" s="12" customFormat="1" ht="22.8" customHeight="1">
      <c r="A451" s="12"/>
      <c r="B451" s="199"/>
      <c r="C451" s="200"/>
      <c r="D451" s="201" t="s">
        <v>72</v>
      </c>
      <c r="E451" s="213" t="s">
        <v>373</v>
      </c>
      <c r="F451" s="213" t="s">
        <v>374</v>
      </c>
      <c r="G451" s="200"/>
      <c r="H451" s="200"/>
      <c r="I451" s="203"/>
      <c r="J451" s="214">
        <f>BK451</f>
        <v>0</v>
      </c>
      <c r="K451" s="200"/>
      <c r="L451" s="205"/>
      <c r="M451" s="206"/>
      <c r="N451" s="207"/>
      <c r="O451" s="207"/>
      <c r="P451" s="208">
        <f>SUM(P452:P457)</f>
        <v>0</v>
      </c>
      <c r="Q451" s="207"/>
      <c r="R451" s="208">
        <f>SUM(R452:R457)</f>
        <v>0</v>
      </c>
      <c r="S451" s="207"/>
      <c r="T451" s="209">
        <f>SUM(T452:T457)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0" t="s">
        <v>81</v>
      </c>
      <c r="AT451" s="211" t="s">
        <v>72</v>
      </c>
      <c r="AU451" s="211" t="s">
        <v>81</v>
      </c>
      <c r="AY451" s="210" t="s">
        <v>142</v>
      </c>
      <c r="BK451" s="212">
        <f>SUM(BK452:BK457)</f>
        <v>0</v>
      </c>
    </row>
    <row r="452" s="2" customFormat="1" ht="24.15" customHeight="1">
      <c r="A452" s="38"/>
      <c r="B452" s="39"/>
      <c r="C452" s="215" t="s">
        <v>375</v>
      </c>
      <c r="D452" s="215" t="s">
        <v>145</v>
      </c>
      <c r="E452" s="216" t="s">
        <v>376</v>
      </c>
      <c r="F452" s="217" t="s">
        <v>377</v>
      </c>
      <c r="G452" s="218" t="s">
        <v>148</v>
      </c>
      <c r="H452" s="219">
        <v>30.791</v>
      </c>
      <c r="I452" s="220"/>
      <c r="J452" s="221">
        <f>ROUND(I452*H452,2)</f>
        <v>0</v>
      </c>
      <c r="K452" s="222"/>
      <c r="L452" s="44"/>
      <c r="M452" s="223" t="s">
        <v>1</v>
      </c>
      <c r="N452" s="224" t="s">
        <v>39</v>
      </c>
      <c r="O452" s="91"/>
      <c r="P452" s="225">
        <f>O452*H452</f>
        <v>0</v>
      </c>
      <c r="Q452" s="225">
        <v>0</v>
      </c>
      <c r="R452" s="225">
        <f>Q452*H452</f>
        <v>0</v>
      </c>
      <c r="S452" s="225">
        <v>0</v>
      </c>
      <c r="T452" s="22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7" t="s">
        <v>149</v>
      </c>
      <c r="AT452" s="227" t="s">
        <v>145</v>
      </c>
      <c r="AU452" s="227" t="s">
        <v>150</v>
      </c>
      <c r="AY452" s="17" t="s">
        <v>142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150</v>
      </c>
      <c r="BK452" s="228">
        <f>ROUND(I452*H452,2)</f>
        <v>0</v>
      </c>
      <c r="BL452" s="17" t="s">
        <v>149</v>
      </c>
      <c r="BM452" s="227" t="s">
        <v>378</v>
      </c>
    </row>
    <row r="453" s="2" customFormat="1" ht="24.15" customHeight="1">
      <c r="A453" s="38"/>
      <c r="B453" s="39"/>
      <c r="C453" s="215" t="s">
        <v>379</v>
      </c>
      <c r="D453" s="215" t="s">
        <v>145</v>
      </c>
      <c r="E453" s="216" t="s">
        <v>380</v>
      </c>
      <c r="F453" s="217" t="s">
        <v>381</v>
      </c>
      <c r="G453" s="218" t="s">
        <v>148</v>
      </c>
      <c r="H453" s="219">
        <v>30.791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39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</v>
      </c>
      <c r="T453" s="22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149</v>
      </c>
      <c r="AT453" s="227" t="s">
        <v>145</v>
      </c>
      <c r="AU453" s="227" t="s">
        <v>150</v>
      </c>
      <c r="AY453" s="17" t="s">
        <v>142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150</v>
      </c>
      <c r="BK453" s="228">
        <f>ROUND(I453*H453,2)</f>
        <v>0</v>
      </c>
      <c r="BL453" s="17" t="s">
        <v>149</v>
      </c>
      <c r="BM453" s="227" t="s">
        <v>382</v>
      </c>
    </row>
    <row r="454" s="2" customFormat="1" ht="24.15" customHeight="1">
      <c r="A454" s="38"/>
      <c r="B454" s="39"/>
      <c r="C454" s="215" t="s">
        <v>383</v>
      </c>
      <c r="D454" s="215" t="s">
        <v>145</v>
      </c>
      <c r="E454" s="216" t="s">
        <v>384</v>
      </c>
      <c r="F454" s="217" t="s">
        <v>385</v>
      </c>
      <c r="G454" s="218" t="s">
        <v>148</v>
      </c>
      <c r="H454" s="219">
        <v>30.791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39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149</v>
      </c>
      <c r="AT454" s="227" t="s">
        <v>145</v>
      </c>
      <c r="AU454" s="227" t="s">
        <v>150</v>
      </c>
      <c r="AY454" s="17" t="s">
        <v>142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150</v>
      </c>
      <c r="BK454" s="228">
        <f>ROUND(I454*H454,2)</f>
        <v>0</v>
      </c>
      <c r="BL454" s="17" t="s">
        <v>149</v>
      </c>
      <c r="BM454" s="227" t="s">
        <v>386</v>
      </c>
    </row>
    <row r="455" s="2" customFormat="1" ht="24.15" customHeight="1">
      <c r="A455" s="38"/>
      <c r="B455" s="39"/>
      <c r="C455" s="215" t="s">
        <v>387</v>
      </c>
      <c r="D455" s="215" t="s">
        <v>145</v>
      </c>
      <c r="E455" s="216" t="s">
        <v>388</v>
      </c>
      <c r="F455" s="217" t="s">
        <v>389</v>
      </c>
      <c r="G455" s="218" t="s">
        <v>148</v>
      </c>
      <c r="H455" s="219">
        <v>585.029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39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149</v>
      </c>
      <c r="AT455" s="227" t="s">
        <v>145</v>
      </c>
      <c r="AU455" s="227" t="s">
        <v>150</v>
      </c>
      <c r="AY455" s="17" t="s">
        <v>142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150</v>
      </c>
      <c r="BK455" s="228">
        <f>ROUND(I455*H455,2)</f>
        <v>0</v>
      </c>
      <c r="BL455" s="17" t="s">
        <v>149</v>
      </c>
      <c r="BM455" s="227" t="s">
        <v>390</v>
      </c>
    </row>
    <row r="456" s="14" customFormat="1">
      <c r="A456" s="14"/>
      <c r="B456" s="240"/>
      <c r="C456" s="241"/>
      <c r="D456" s="231" t="s">
        <v>152</v>
      </c>
      <c r="E456" s="241"/>
      <c r="F456" s="243" t="s">
        <v>391</v>
      </c>
      <c r="G456" s="241"/>
      <c r="H456" s="244">
        <v>585.029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152</v>
      </c>
      <c r="AU456" s="250" t="s">
        <v>150</v>
      </c>
      <c r="AV456" s="14" t="s">
        <v>150</v>
      </c>
      <c r="AW456" s="14" t="s">
        <v>4</v>
      </c>
      <c r="AX456" s="14" t="s">
        <v>81</v>
      </c>
      <c r="AY456" s="250" t="s">
        <v>142</v>
      </c>
    </row>
    <row r="457" s="2" customFormat="1" ht="37.8" customHeight="1">
      <c r="A457" s="38"/>
      <c r="B457" s="39"/>
      <c r="C457" s="215" t="s">
        <v>392</v>
      </c>
      <c r="D457" s="215" t="s">
        <v>145</v>
      </c>
      <c r="E457" s="216" t="s">
        <v>393</v>
      </c>
      <c r="F457" s="217" t="s">
        <v>394</v>
      </c>
      <c r="G457" s="218" t="s">
        <v>148</v>
      </c>
      <c r="H457" s="219">
        <v>30.791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39</v>
      </c>
      <c r="O457" s="91"/>
      <c r="P457" s="225">
        <f>O457*H457</f>
        <v>0</v>
      </c>
      <c r="Q457" s="225">
        <v>0</v>
      </c>
      <c r="R457" s="225">
        <f>Q457*H457</f>
        <v>0</v>
      </c>
      <c r="S457" s="225">
        <v>0</v>
      </c>
      <c r="T457" s="22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149</v>
      </c>
      <c r="AT457" s="227" t="s">
        <v>145</v>
      </c>
      <c r="AU457" s="227" t="s">
        <v>150</v>
      </c>
      <c r="AY457" s="17" t="s">
        <v>142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150</v>
      </c>
      <c r="BK457" s="228">
        <f>ROUND(I457*H457,2)</f>
        <v>0</v>
      </c>
      <c r="BL457" s="17" t="s">
        <v>149</v>
      </c>
      <c r="BM457" s="227" t="s">
        <v>395</v>
      </c>
    </row>
    <row r="458" s="12" customFormat="1" ht="22.8" customHeight="1">
      <c r="A458" s="12"/>
      <c r="B458" s="199"/>
      <c r="C458" s="200"/>
      <c r="D458" s="201" t="s">
        <v>72</v>
      </c>
      <c r="E458" s="213" t="s">
        <v>396</v>
      </c>
      <c r="F458" s="213" t="s">
        <v>397</v>
      </c>
      <c r="G458" s="200"/>
      <c r="H458" s="200"/>
      <c r="I458" s="203"/>
      <c r="J458" s="214">
        <f>BK458</f>
        <v>0</v>
      </c>
      <c r="K458" s="200"/>
      <c r="L458" s="205"/>
      <c r="M458" s="206"/>
      <c r="N458" s="207"/>
      <c r="O458" s="207"/>
      <c r="P458" s="208">
        <f>P459</f>
        <v>0</v>
      </c>
      <c r="Q458" s="207"/>
      <c r="R458" s="208">
        <f>R459</f>
        <v>0</v>
      </c>
      <c r="S458" s="207"/>
      <c r="T458" s="209">
        <f>T459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81</v>
      </c>
      <c r="AT458" s="211" t="s">
        <v>72</v>
      </c>
      <c r="AU458" s="211" t="s">
        <v>81</v>
      </c>
      <c r="AY458" s="210" t="s">
        <v>142</v>
      </c>
      <c r="BK458" s="212">
        <f>BK459</f>
        <v>0</v>
      </c>
    </row>
    <row r="459" s="2" customFormat="1" ht="14.4" customHeight="1">
      <c r="A459" s="38"/>
      <c r="B459" s="39"/>
      <c r="C459" s="215" t="s">
        <v>398</v>
      </c>
      <c r="D459" s="215" t="s">
        <v>145</v>
      </c>
      <c r="E459" s="216" t="s">
        <v>399</v>
      </c>
      <c r="F459" s="217" t="s">
        <v>400</v>
      </c>
      <c r="G459" s="218" t="s">
        <v>148</v>
      </c>
      <c r="H459" s="219">
        <v>16.690999999999999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39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149</v>
      </c>
      <c r="AT459" s="227" t="s">
        <v>145</v>
      </c>
      <c r="AU459" s="227" t="s">
        <v>150</v>
      </c>
      <c r="AY459" s="17" t="s">
        <v>142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150</v>
      </c>
      <c r="BK459" s="228">
        <f>ROUND(I459*H459,2)</f>
        <v>0</v>
      </c>
      <c r="BL459" s="17" t="s">
        <v>149</v>
      </c>
      <c r="BM459" s="227" t="s">
        <v>401</v>
      </c>
    </row>
    <row r="460" s="12" customFormat="1" ht="25.92" customHeight="1">
      <c r="A460" s="12"/>
      <c r="B460" s="199"/>
      <c r="C460" s="200"/>
      <c r="D460" s="201" t="s">
        <v>72</v>
      </c>
      <c r="E460" s="202" t="s">
        <v>402</v>
      </c>
      <c r="F460" s="202" t="s">
        <v>403</v>
      </c>
      <c r="G460" s="200"/>
      <c r="H460" s="200"/>
      <c r="I460" s="203"/>
      <c r="J460" s="204">
        <f>BK460</f>
        <v>0</v>
      </c>
      <c r="K460" s="200"/>
      <c r="L460" s="205"/>
      <c r="M460" s="206"/>
      <c r="N460" s="207"/>
      <c r="O460" s="207"/>
      <c r="P460" s="208">
        <f>P461+P497+P564+P626+P681+P690+P754+P762+P766+P788+P793+P812+P1137+P1188+P1242+P1254+P1440+P1550+P1595+P1617+P1685+P1713</f>
        <v>0</v>
      </c>
      <c r="Q460" s="207"/>
      <c r="R460" s="208">
        <f>R461+R497+R564+R626+R681+R690+R754+R762+R766+R788+R793+R812+R1137+R1188+R1242+R1254+R1440+R1550+R1595+R1617+R1685+R1713</f>
        <v>6.3074012999999995</v>
      </c>
      <c r="S460" s="207"/>
      <c r="T460" s="209">
        <f>T461+T497+T564+T626+T681+T690+T754+T762+T766+T788+T793+T812+T1137+T1188+T1242+T1254+T1440+T1550+T1595+T1617+T1685+T1713</f>
        <v>6.621554269999999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0" t="s">
        <v>150</v>
      </c>
      <c r="AT460" s="211" t="s">
        <v>72</v>
      </c>
      <c r="AU460" s="211" t="s">
        <v>73</v>
      </c>
      <c r="AY460" s="210" t="s">
        <v>142</v>
      </c>
      <c r="BK460" s="212">
        <f>BK461+BK497+BK564+BK626+BK681+BK690+BK754+BK762+BK766+BK788+BK793+BK812+BK1137+BK1188+BK1242+BK1254+BK1440+BK1550+BK1595+BK1617+BK1685+BK1713</f>
        <v>0</v>
      </c>
    </row>
    <row r="461" s="12" customFormat="1" ht="22.8" customHeight="1">
      <c r="A461" s="12"/>
      <c r="B461" s="199"/>
      <c r="C461" s="200"/>
      <c r="D461" s="201" t="s">
        <v>72</v>
      </c>
      <c r="E461" s="213" t="s">
        <v>404</v>
      </c>
      <c r="F461" s="213" t="s">
        <v>405</v>
      </c>
      <c r="G461" s="200"/>
      <c r="H461" s="200"/>
      <c r="I461" s="203"/>
      <c r="J461" s="214">
        <f>BK461</f>
        <v>0</v>
      </c>
      <c r="K461" s="200"/>
      <c r="L461" s="205"/>
      <c r="M461" s="206"/>
      <c r="N461" s="207"/>
      <c r="O461" s="207"/>
      <c r="P461" s="208">
        <f>SUM(P462:P496)</f>
        <v>0</v>
      </c>
      <c r="Q461" s="207"/>
      <c r="R461" s="208">
        <f>SUM(R462:R496)</f>
        <v>0.053375419999999993</v>
      </c>
      <c r="S461" s="207"/>
      <c r="T461" s="209">
        <f>SUM(T462:T496)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0" t="s">
        <v>150</v>
      </c>
      <c r="AT461" s="211" t="s">
        <v>72</v>
      </c>
      <c r="AU461" s="211" t="s">
        <v>81</v>
      </c>
      <c r="AY461" s="210" t="s">
        <v>142</v>
      </c>
      <c r="BK461" s="212">
        <f>SUM(BK462:BK496)</f>
        <v>0</v>
      </c>
    </row>
    <row r="462" s="2" customFormat="1" ht="24.15" customHeight="1">
      <c r="A462" s="38"/>
      <c r="B462" s="39"/>
      <c r="C462" s="215" t="s">
        <v>406</v>
      </c>
      <c r="D462" s="215" t="s">
        <v>145</v>
      </c>
      <c r="E462" s="216" t="s">
        <v>407</v>
      </c>
      <c r="F462" s="217" t="s">
        <v>408</v>
      </c>
      <c r="G462" s="218" t="s">
        <v>169</v>
      </c>
      <c r="H462" s="219">
        <v>11.574999999999999</v>
      </c>
      <c r="I462" s="220"/>
      <c r="J462" s="221">
        <f>ROUND(I462*H462,2)</f>
        <v>0</v>
      </c>
      <c r="K462" s="222"/>
      <c r="L462" s="44"/>
      <c r="M462" s="223" t="s">
        <v>1</v>
      </c>
      <c r="N462" s="224" t="s">
        <v>39</v>
      </c>
      <c r="O462" s="91"/>
      <c r="P462" s="225">
        <f>O462*H462</f>
        <v>0</v>
      </c>
      <c r="Q462" s="225">
        <v>0</v>
      </c>
      <c r="R462" s="225">
        <f>Q462*H462</f>
        <v>0</v>
      </c>
      <c r="S462" s="225">
        <v>0</v>
      </c>
      <c r="T462" s="22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7" t="s">
        <v>265</v>
      </c>
      <c r="AT462" s="227" t="s">
        <v>145</v>
      </c>
      <c r="AU462" s="227" t="s">
        <v>150</v>
      </c>
      <c r="AY462" s="17" t="s">
        <v>142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150</v>
      </c>
      <c r="BK462" s="228">
        <f>ROUND(I462*H462,2)</f>
        <v>0</v>
      </c>
      <c r="BL462" s="17" t="s">
        <v>265</v>
      </c>
      <c r="BM462" s="227" t="s">
        <v>409</v>
      </c>
    </row>
    <row r="463" s="13" customFormat="1">
      <c r="A463" s="13"/>
      <c r="B463" s="229"/>
      <c r="C463" s="230"/>
      <c r="D463" s="231" t="s">
        <v>152</v>
      </c>
      <c r="E463" s="232" t="s">
        <v>1</v>
      </c>
      <c r="F463" s="233" t="s">
        <v>410</v>
      </c>
      <c r="G463" s="230"/>
      <c r="H463" s="232" t="s">
        <v>1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152</v>
      </c>
      <c r="AU463" s="239" t="s">
        <v>150</v>
      </c>
      <c r="AV463" s="13" t="s">
        <v>81</v>
      </c>
      <c r="AW463" s="13" t="s">
        <v>30</v>
      </c>
      <c r="AX463" s="13" t="s">
        <v>73</v>
      </c>
      <c r="AY463" s="239" t="s">
        <v>142</v>
      </c>
    </row>
    <row r="464" s="14" customFormat="1">
      <c r="A464" s="14"/>
      <c r="B464" s="240"/>
      <c r="C464" s="241"/>
      <c r="D464" s="231" t="s">
        <v>152</v>
      </c>
      <c r="E464" s="242" t="s">
        <v>1</v>
      </c>
      <c r="F464" s="243" t="s">
        <v>411</v>
      </c>
      <c r="G464" s="241"/>
      <c r="H464" s="244">
        <v>4.9290000000000003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152</v>
      </c>
      <c r="AU464" s="250" t="s">
        <v>150</v>
      </c>
      <c r="AV464" s="14" t="s">
        <v>150</v>
      </c>
      <c r="AW464" s="14" t="s">
        <v>30</v>
      </c>
      <c r="AX464" s="14" t="s">
        <v>73</v>
      </c>
      <c r="AY464" s="250" t="s">
        <v>142</v>
      </c>
    </row>
    <row r="465" s="13" customFormat="1">
      <c r="A465" s="13"/>
      <c r="B465" s="229"/>
      <c r="C465" s="230"/>
      <c r="D465" s="231" t="s">
        <v>152</v>
      </c>
      <c r="E465" s="232" t="s">
        <v>1</v>
      </c>
      <c r="F465" s="233" t="s">
        <v>412</v>
      </c>
      <c r="G465" s="230"/>
      <c r="H465" s="232" t="s">
        <v>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152</v>
      </c>
      <c r="AU465" s="239" t="s">
        <v>150</v>
      </c>
      <c r="AV465" s="13" t="s">
        <v>81</v>
      </c>
      <c r="AW465" s="13" t="s">
        <v>30</v>
      </c>
      <c r="AX465" s="13" t="s">
        <v>73</v>
      </c>
      <c r="AY465" s="239" t="s">
        <v>142</v>
      </c>
    </row>
    <row r="466" s="14" customFormat="1">
      <c r="A466" s="14"/>
      <c r="B466" s="240"/>
      <c r="C466" s="241"/>
      <c r="D466" s="231" t="s">
        <v>152</v>
      </c>
      <c r="E466" s="242" t="s">
        <v>1</v>
      </c>
      <c r="F466" s="243" t="s">
        <v>413</v>
      </c>
      <c r="G466" s="241"/>
      <c r="H466" s="244">
        <v>1.046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152</v>
      </c>
      <c r="AU466" s="250" t="s">
        <v>150</v>
      </c>
      <c r="AV466" s="14" t="s">
        <v>150</v>
      </c>
      <c r="AW466" s="14" t="s">
        <v>30</v>
      </c>
      <c r="AX466" s="14" t="s">
        <v>73</v>
      </c>
      <c r="AY466" s="250" t="s">
        <v>142</v>
      </c>
    </row>
    <row r="467" s="14" customFormat="1">
      <c r="A467" s="14"/>
      <c r="B467" s="240"/>
      <c r="C467" s="241"/>
      <c r="D467" s="231" t="s">
        <v>152</v>
      </c>
      <c r="E467" s="242" t="s">
        <v>1</v>
      </c>
      <c r="F467" s="243" t="s">
        <v>414</v>
      </c>
      <c r="G467" s="241"/>
      <c r="H467" s="244">
        <v>5.5999999999999996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0" t="s">
        <v>152</v>
      </c>
      <c r="AU467" s="250" t="s">
        <v>150</v>
      </c>
      <c r="AV467" s="14" t="s">
        <v>150</v>
      </c>
      <c r="AW467" s="14" t="s">
        <v>30</v>
      </c>
      <c r="AX467" s="14" t="s">
        <v>73</v>
      </c>
      <c r="AY467" s="250" t="s">
        <v>142</v>
      </c>
    </row>
    <row r="468" s="15" customFormat="1">
      <c r="A468" s="15"/>
      <c r="B468" s="262"/>
      <c r="C468" s="263"/>
      <c r="D468" s="231" t="s">
        <v>152</v>
      </c>
      <c r="E468" s="264" t="s">
        <v>1</v>
      </c>
      <c r="F468" s="265" t="s">
        <v>173</v>
      </c>
      <c r="G468" s="263"/>
      <c r="H468" s="266">
        <v>11.574999999999999</v>
      </c>
      <c r="I468" s="267"/>
      <c r="J468" s="263"/>
      <c r="K468" s="263"/>
      <c r="L468" s="268"/>
      <c r="M468" s="269"/>
      <c r="N468" s="270"/>
      <c r="O468" s="270"/>
      <c r="P468" s="270"/>
      <c r="Q468" s="270"/>
      <c r="R468" s="270"/>
      <c r="S468" s="270"/>
      <c r="T468" s="271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2" t="s">
        <v>152</v>
      </c>
      <c r="AU468" s="272" t="s">
        <v>150</v>
      </c>
      <c r="AV468" s="15" t="s">
        <v>149</v>
      </c>
      <c r="AW468" s="15" t="s">
        <v>30</v>
      </c>
      <c r="AX468" s="15" t="s">
        <v>81</v>
      </c>
      <c r="AY468" s="272" t="s">
        <v>142</v>
      </c>
    </row>
    <row r="469" s="2" customFormat="1" ht="24.15" customHeight="1">
      <c r="A469" s="38"/>
      <c r="B469" s="39"/>
      <c r="C469" s="215" t="s">
        <v>415</v>
      </c>
      <c r="D469" s="215" t="s">
        <v>145</v>
      </c>
      <c r="E469" s="216" t="s">
        <v>416</v>
      </c>
      <c r="F469" s="217" t="s">
        <v>417</v>
      </c>
      <c r="G469" s="218" t="s">
        <v>286</v>
      </c>
      <c r="H469" s="219">
        <v>10.420999999999999</v>
      </c>
      <c r="I469" s="220"/>
      <c r="J469" s="221">
        <f>ROUND(I469*H469,2)</f>
        <v>0</v>
      </c>
      <c r="K469" s="222"/>
      <c r="L469" s="44"/>
      <c r="M469" s="223" t="s">
        <v>1</v>
      </c>
      <c r="N469" s="224" t="s">
        <v>39</v>
      </c>
      <c r="O469" s="91"/>
      <c r="P469" s="225">
        <f>O469*H469</f>
        <v>0</v>
      </c>
      <c r="Q469" s="225">
        <v>0</v>
      </c>
      <c r="R469" s="225">
        <f>Q469*H469</f>
        <v>0</v>
      </c>
      <c r="S469" s="225">
        <v>0</v>
      </c>
      <c r="T469" s="22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7" t="s">
        <v>265</v>
      </c>
      <c r="AT469" s="227" t="s">
        <v>145</v>
      </c>
      <c r="AU469" s="227" t="s">
        <v>150</v>
      </c>
      <c r="AY469" s="17" t="s">
        <v>142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7" t="s">
        <v>150</v>
      </c>
      <c r="BK469" s="228">
        <f>ROUND(I469*H469,2)</f>
        <v>0</v>
      </c>
      <c r="BL469" s="17" t="s">
        <v>265</v>
      </c>
      <c r="BM469" s="227" t="s">
        <v>418</v>
      </c>
    </row>
    <row r="470" s="13" customFormat="1">
      <c r="A470" s="13"/>
      <c r="B470" s="229"/>
      <c r="C470" s="230"/>
      <c r="D470" s="231" t="s">
        <v>152</v>
      </c>
      <c r="E470" s="232" t="s">
        <v>1</v>
      </c>
      <c r="F470" s="233" t="s">
        <v>419</v>
      </c>
      <c r="G470" s="230"/>
      <c r="H470" s="232" t="s">
        <v>1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9" t="s">
        <v>152</v>
      </c>
      <c r="AU470" s="239" t="s">
        <v>150</v>
      </c>
      <c r="AV470" s="13" t="s">
        <v>81</v>
      </c>
      <c r="AW470" s="13" t="s">
        <v>30</v>
      </c>
      <c r="AX470" s="13" t="s">
        <v>73</v>
      </c>
      <c r="AY470" s="239" t="s">
        <v>142</v>
      </c>
    </row>
    <row r="471" s="14" customFormat="1">
      <c r="A471" s="14"/>
      <c r="B471" s="240"/>
      <c r="C471" s="241"/>
      <c r="D471" s="231" t="s">
        <v>152</v>
      </c>
      <c r="E471" s="242" t="s">
        <v>1</v>
      </c>
      <c r="F471" s="243" t="s">
        <v>420</v>
      </c>
      <c r="G471" s="241"/>
      <c r="H471" s="244">
        <v>11.170999999999999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0" t="s">
        <v>152</v>
      </c>
      <c r="AU471" s="250" t="s">
        <v>150</v>
      </c>
      <c r="AV471" s="14" t="s">
        <v>150</v>
      </c>
      <c r="AW471" s="14" t="s">
        <v>30</v>
      </c>
      <c r="AX471" s="14" t="s">
        <v>73</v>
      </c>
      <c r="AY471" s="250" t="s">
        <v>142</v>
      </c>
    </row>
    <row r="472" s="14" customFormat="1">
      <c r="A472" s="14"/>
      <c r="B472" s="240"/>
      <c r="C472" s="241"/>
      <c r="D472" s="231" t="s">
        <v>152</v>
      </c>
      <c r="E472" s="242" t="s">
        <v>1</v>
      </c>
      <c r="F472" s="243" t="s">
        <v>150</v>
      </c>
      <c r="G472" s="241"/>
      <c r="H472" s="244">
        <v>2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152</v>
      </c>
      <c r="AU472" s="250" t="s">
        <v>150</v>
      </c>
      <c r="AV472" s="14" t="s">
        <v>150</v>
      </c>
      <c r="AW472" s="14" t="s">
        <v>30</v>
      </c>
      <c r="AX472" s="14" t="s">
        <v>73</v>
      </c>
      <c r="AY472" s="250" t="s">
        <v>142</v>
      </c>
    </row>
    <row r="473" s="13" customFormat="1">
      <c r="A473" s="13"/>
      <c r="B473" s="229"/>
      <c r="C473" s="230"/>
      <c r="D473" s="231" t="s">
        <v>152</v>
      </c>
      <c r="E473" s="232" t="s">
        <v>1</v>
      </c>
      <c r="F473" s="233" t="s">
        <v>421</v>
      </c>
      <c r="G473" s="230"/>
      <c r="H473" s="232" t="s">
        <v>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152</v>
      </c>
      <c r="AU473" s="239" t="s">
        <v>150</v>
      </c>
      <c r="AV473" s="13" t="s">
        <v>81</v>
      </c>
      <c r="AW473" s="13" t="s">
        <v>30</v>
      </c>
      <c r="AX473" s="13" t="s">
        <v>73</v>
      </c>
      <c r="AY473" s="239" t="s">
        <v>142</v>
      </c>
    </row>
    <row r="474" s="14" customFormat="1">
      <c r="A474" s="14"/>
      <c r="B474" s="240"/>
      <c r="C474" s="241"/>
      <c r="D474" s="231" t="s">
        <v>152</v>
      </c>
      <c r="E474" s="242" t="s">
        <v>1</v>
      </c>
      <c r="F474" s="243" t="s">
        <v>422</v>
      </c>
      <c r="G474" s="241"/>
      <c r="H474" s="244">
        <v>-2.75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152</v>
      </c>
      <c r="AU474" s="250" t="s">
        <v>150</v>
      </c>
      <c r="AV474" s="14" t="s">
        <v>150</v>
      </c>
      <c r="AW474" s="14" t="s">
        <v>30</v>
      </c>
      <c r="AX474" s="14" t="s">
        <v>73</v>
      </c>
      <c r="AY474" s="250" t="s">
        <v>142</v>
      </c>
    </row>
    <row r="475" s="15" customFormat="1">
      <c r="A475" s="15"/>
      <c r="B475" s="262"/>
      <c r="C475" s="263"/>
      <c r="D475" s="231" t="s">
        <v>152</v>
      </c>
      <c r="E475" s="264" t="s">
        <v>1</v>
      </c>
      <c r="F475" s="265" t="s">
        <v>173</v>
      </c>
      <c r="G475" s="263"/>
      <c r="H475" s="266">
        <v>10.420999999999999</v>
      </c>
      <c r="I475" s="267"/>
      <c r="J475" s="263"/>
      <c r="K475" s="263"/>
      <c r="L475" s="268"/>
      <c r="M475" s="269"/>
      <c r="N475" s="270"/>
      <c r="O475" s="270"/>
      <c r="P475" s="270"/>
      <c r="Q475" s="270"/>
      <c r="R475" s="270"/>
      <c r="S475" s="270"/>
      <c r="T475" s="271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2" t="s">
        <v>152</v>
      </c>
      <c r="AU475" s="272" t="s">
        <v>150</v>
      </c>
      <c r="AV475" s="15" t="s">
        <v>149</v>
      </c>
      <c r="AW475" s="15" t="s">
        <v>30</v>
      </c>
      <c r="AX475" s="15" t="s">
        <v>81</v>
      </c>
      <c r="AY475" s="272" t="s">
        <v>142</v>
      </c>
    </row>
    <row r="476" s="2" customFormat="1" ht="14.4" customHeight="1">
      <c r="A476" s="38"/>
      <c r="B476" s="39"/>
      <c r="C476" s="251" t="s">
        <v>423</v>
      </c>
      <c r="D476" s="251" t="s">
        <v>155</v>
      </c>
      <c r="E476" s="252" t="s">
        <v>424</v>
      </c>
      <c r="F476" s="253" t="s">
        <v>425</v>
      </c>
      <c r="G476" s="254" t="s">
        <v>286</v>
      </c>
      <c r="H476" s="255">
        <v>11.738</v>
      </c>
      <c r="I476" s="256"/>
      <c r="J476" s="257">
        <f>ROUND(I476*H476,2)</f>
        <v>0</v>
      </c>
      <c r="K476" s="258"/>
      <c r="L476" s="259"/>
      <c r="M476" s="260" t="s">
        <v>1</v>
      </c>
      <c r="N476" s="261" t="s">
        <v>39</v>
      </c>
      <c r="O476" s="91"/>
      <c r="P476" s="225">
        <f>O476*H476</f>
        <v>0</v>
      </c>
      <c r="Q476" s="225">
        <v>9.0000000000000006E-05</v>
      </c>
      <c r="R476" s="225">
        <f>Q476*H476</f>
        <v>0.00105642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347</v>
      </c>
      <c r="AT476" s="227" t="s">
        <v>155</v>
      </c>
      <c r="AU476" s="227" t="s">
        <v>150</v>
      </c>
      <c r="AY476" s="17" t="s">
        <v>142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150</v>
      </c>
      <c r="BK476" s="228">
        <f>ROUND(I476*H476,2)</f>
        <v>0</v>
      </c>
      <c r="BL476" s="17" t="s">
        <v>265</v>
      </c>
      <c r="BM476" s="227" t="s">
        <v>426</v>
      </c>
    </row>
    <row r="477" s="13" customFormat="1">
      <c r="A477" s="13"/>
      <c r="B477" s="229"/>
      <c r="C477" s="230"/>
      <c r="D477" s="231" t="s">
        <v>152</v>
      </c>
      <c r="E477" s="232" t="s">
        <v>1</v>
      </c>
      <c r="F477" s="233" t="s">
        <v>419</v>
      </c>
      <c r="G477" s="230"/>
      <c r="H477" s="232" t="s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152</v>
      </c>
      <c r="AU477" s="239" t="s">
        <v>150</v>
      </c>
      <c r="AV477" s="13" t="s">
        <v>81</v>
      </c>
      <c r="AW477" s="13" t="s">
        <v>30</v>
      </c>
      <c r="AX477" s="13" t="s">
        <v>73</v>
      </c>
      <c r="AY477" s="239" t="s">
        <v>142</v>
      </c>
    </row>
    <row r="478" s="14" customFormat="1">
      <c r="A478" s="14"/>
      <c r="B478" s="240"/>
      <c r="C478" s="241"/>
      <c r="D478" s="231" t="s">
        <v>152</v>
      </c>
      <c r="E478" s="242" t="s">
        <v>1</v>
      </c>
      <c r="F478" s="243" t="s">
        <v>427</v>
      </c>
      <c r="G478" s="241"/>
      <c r="H478" s="244">
        <v>12.288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152</v>
      </c>
      <c r="AU478" s="250" t="s">
        <v>150</v>
      </c>
      <c r="AV478" s="14" t="s">
        <v>150</v>
      </c>
      <c r="AW478" s="14" t="s">
        <v>30</v>
      </c>
      <c r="AX478" s="14" t="s">
        <v>73</v>
      </c>
      <c r="AY478" s="250" t="s">
        <v>142</v>
      </c>
    </row>
    <row r="479" s="14" customFormat="1">
      <c r="A479" s="14"/>
      <c r="B479" s="240"/>
      <c r="C479" s="241"/>
      <c r="D479" s="231" t="s">
        <v>152</v>
      </c>
      <c r="E479" s="242" t="s">
        <v>1</v>
      </c>
      <c r="F479" s="243" t="s">
        <v>428</v>
      </c>
      <c r="G479" s="241"/>
      <c r="H479" s="244">
        <v>2.2000000000000002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152</v>
      </c>
      <c r="AU479" s="250" t="s">
        <v>150</v>
      </c>
      <c r="AV479" s="14" t="s">
        <v>150</v>
      </c>
      <c r="AW479" s="14" t="s">
        <v>30</v>
      </c>
      <c r="AX479" s="14" t="s">
        <v>73</v>
      </c>
      <c r="AY479" s="250" t="s">
        <v>142</v>
      </c>
    </row>
    <row r="480" s="13" customFormat="1">
      <c r="A480" s="13"/>
      <c r="B480" s="229"/>
      <c r="C480" s="230"/>
      <c r="D480" s="231" t="s">
        <v>152</v>
      </c>
      <c r="E480" s="232" t="s">
        <v>1</v>
      </c>
      <c r="F480" s="233" t="s">
        <v>421</v>
      </c>
      <c r="G480" s="230"/>
      <c r="H480" s="232" t="s">
        <v>1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152</v>
      </c>
      <c r="AU480" s="239" t="s">
        <v>150</v>
      </c>
      <c r="AV480" s="13" t="s">
        <v>81</v>
      </c>
      <c r="AW480" s="13" t="s">
        <v>30</v>
      </c>
      <c r="AX480" s="13" t="s">
        <v>73</v>
      </c>
      <c r="AY480" s="239" t="s">
        <v>142</v>
      </c>
    </row>
    <row r="481" s="14" customFormat="1">
      <c r="A481" s="14"/>
      <c r="B481" s="240"/>
      <c r="C481" s="241"/>
      <c r="D481" s="231" t="s">
        <v>152</v>
      </c>
      <c r="E481" s="242" t="s">
        <v>1</v>
      </c>
      <c r="F481" s="243" t="s">
        <v>422</v>
      </c>
      <c r="G481" s="241"/>
      <c r="H481" s="244">
        <v>-2.75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152</v>
      </c>
      <c r="AU481" s="250" t="s">
        <v>150</v>
      </c>
      <c r="AV481" s="14" t="s">
        <v>150</v>
      </c>
      <c r="AW481" s="14" t="s">
        <v>30</v>
      </c>
      <c r="AX481" s="14" t="s">
        <v>73</v>
      </c>
      <c r="AY481" s="250" t="s">
        <v>142</v>
      </c>
    </row>
    <row r="482" s="15" customFormat="1">
      <c r="A482" s="15"/>
      <c r="B482" s="262"/>
      <c r="C482" s="263"/>
      <c r="D482" s="231" t="s">
        <v>152</v>
      </c>
      <c r="E482" s="264" t="s">
        <v>1</v>
      </c>
      <c r="F482" s="265" t="s">
        <v>173</v>
      </c>
      <c r="G482" s="263"/>
      <c r="H482" s="266">
        <v>11.738</v>
      </c>
      <c r="I482" s="267"/>
      <c r="J482" s="263"/>
      <c r="K482" s="263"/>
      <c r="L482" s="268"/>
      <c r="M482" s="269"/>
      <c r="N482" s="270"/>
      <c r="O482" s="270"/>
      <c r="P482" s="270"/>
      <c r="Q482" s="270"/>
      <c r="R482" s="270"/>
      <c r="S482" s="270"/>
      <c r="T482" s="27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2" t="s">
        <v>152</v>
      </c>
      <c r="AU482" s="272" t="s">
        <v>150</v>
      </c>
      <c r="AV482" s="15" t="s">
        <v>149</v>
      </c>
      <c r="AW482" s="15" t="s">
        <v>30</v>
      </c>
      <c r="AX482" s="15" t="s">
        <v>81</v>
      </c>
      <c r="AY482" s="272" t="s">
        <v>142</v>
      </c>
    </row>
    <row r="483" s="2" customFormat="1" ht="24.15" customHeight="1">
      <c r="A483" s="38"/>
      <c r="B483" s="39"/>
      <c r="C483" s="215" t="s">
        <v>429</v>
      </c>
      <c r="D483" s="215" t="s">
        <v>145</v>
      </c>
      <c r="E483" s="216" t="s">
        <v>430</v>
      </c>
      <c r="F483" s="217" t="s">
        <v>431</v>
      </c>
      <c r="G483" s="218" t="s">
        <v>164</v>
      </c>
      <c r="H483" s="219">
        <v>6</v>
      </c>
      <c r="I483" s="220"/>
      <c r="J483" s="221">
        <f>ROUND(I483*H483,2)</f>
        <v>0</v>
      </c>
      <c r="K483" s="222"/>
      <c r="L483" s="44"/>
      <c r="M483" s="223" t="s">
        <v>1</v>
      </c>
      <c r="N483" s="224" t="s">
        <v>39</v>
      </c>
      <c r="O483" s="91"/>
      <c r="P483" s="225">
        <f>O483*H483</f>
        <v>0</v>
      </c>
      <c r="Q483" s="225">
        <v>0</v>
      </c>
      <c r="R483" s="225">
        <f>Q483*H483</f>
        <v>0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265</v>
      </c>
      <c r="AT483" s="227" t="s">
        <v>145</v>
      </c>
      <c r="AU483" s="227" t="s">
        <v>150</v>
      </c>
      <c r="AY483" s="17" t="s">
        <v>142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150</v>
      </c>
      <c r="BK483" s="228">
        <f>ROUND(I483*H483,2)</f>
        <v>0</v>
      </c>
      <c r="BL483" s="17" t="s">
        <v>265</v>
      </c>
      <c r="BM483" s="227" t="s">
        <v>432</v>
      </c>
    </row>
    <row r="484" s="13" customFormat="1">
      <c r="A484" s="13"/>
      <c r="B484" s="229"/>
      <c r="C484" s="230"/>
      <c r="D484" s="231" t="s">
        <v>152</v>
      </c>
      <c r="E484" s="232" t="s">
        <v>1</v>
      </c>
      <c r="F484" s="233" t="s">
        <v>419</v>
      </c>
      <c r="G484" s="230"/>
      <c r="H484" s="232" t="s">
        <v>1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152</v>
      </c>
      <c r="AU484" s="239" t="s">
        <v>150</v>
      </c>
      <c r="AV484" s="13" t="s">
        <v>81</v>
      </c>
      <c r="AW484" s="13" t="s">
        <v>30</v>
      </c>
      <c r="AX484" s="13" t="s">
        <v>73</v>
      </c>
      <c r="AY484" s="239" t="s">
        <v>142</v>
      </c>
    </row>
    <row r="485" s="14" customFormat="1">
      <c r="A485" s="14"/>
      <c r="B485" s="240"/>
      <c r="C485" s="241"/>
      <c r="D485" s="231" t="s">
        <v>152</v>
      </c>
      <c r="E485" s="242" t="s">
        <v>1</v>
      </c>
      <c r="F485" s="243" t="s">
        <v>171</v>
      </c>
      <c r="G485" s="241"/>
      <c r="H485" s="244">
        <v>6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152</v>
      </c>
      <c r="AU485" s="250" t="s">
        <v>150</v>
      </c>
      <c r="AV485" s="14" t="s">
        <v>150</v>
      </c>
      <c r="AW485" s="14" t="s">
        <v>30</v>
      </c>
      <c r="AX485" s="14" t="s">
        <v>81</v>
      </c>
      <c r="AY485" s="250" t="s">
        <v>142</v>
      </c>
    </row>
    <row r="486" s="2" customFormat="1" ht="24.15" customHeight="1">
      <c r="A486" s="38"/>
      <c r="B486" s="39"/>
      <c r="C486" s="215" t="s">
        <v>433</v>
      </c>
      <c r="D486" s="215" t="s">
        <v>145</v>
      </c>
      <c r="E486" s="216" t="s">
        <v>434</v>
      </c>
      <c r="F486" s="217" t="s">
        <v>435</v>
      </c>
      <c r="G486" s="218" t="s">
        <v>169</v>
      </c>
      <c r="H486" s="219">
        <v>4.9290000000000003</v>
      </c>
      <c r="I486" s="220"/>
      <c r="J486" s="221">
        <f>ROUND(I486*H486,2)</f>
        <v>0</v>
      </c>
      <c r="K486" s="222"/>
      <c r="L486" s="44"/>
      <c r="M486" s="223" t="s">
        <v>1</v>
      </c>
      <c r="N486" s="224" t="s">
        <v>39</v>
      </c>
      <c r="O486" s="91"/>
      <c r="P486" s="225">
        <f>O486*H486</f>
        <v>0</v>
      </c>
      <c r="Q486" s="225">
        <v>0.0045199999999999997</v>
      </c>
      <c r="R486" s="225">
        <f>Q486*H486</f>
        <v>0.02227908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265</v>
      </c>
      <c r="AT486" s="227" t="s">
        <v>145</v>
      </c>
      <c r="AU486" s="227" t="s">
        <v>150</v>
      </c>
      <c r="AY486" s="17" t="s">
        <v>142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150</v>
      </c>
      <c r="BK486" s="228">
        <f>ROUND(I486*H486,2)</f>
        <v>0</v>
      </c>
      <c r="BL486" s="17" t="s">
        <v>265</v>
      </c>
      <c r="BM486" s="227" t="s">
        <v>436</v>
      </c>
    </row>
    <row r="487" s="13" customFormat="1">
      <c r="A487" s="13"/>
      <c r="B487" s="229"/>
      <c r="C487" s="230"/>
      <c r="D487" s="231" t="s">
        <v>152</v>
      </c>
      <c r="E487" s="232" t="s">
        <v>1</v>
      </c>
      <c r="F487" s="233" t="s">
        <v>419</v>
      </c>
      <c r="G487" s="230"/>
      <c r="H487" s="232" t="s">
        <v>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152</v>
      </c>
      <c r="AU487" s="239" t="s">
        <v>150</v>
      </c>
      <c r="AV487" s="13" t="s">
        <v>81</v>
      </c>
      <c r="AW487" s="13" t="s">
        <v>30</v>
      </c>
      <c r="AX487" s="13" t="s">
        <v>73</v>
      </c>
      <c r="AY487" s="239" t="s">
        <v>142</v>
      </c>
    </row>
    <row r="488" s="14" customFormat="1">
      <c r="A488" s="14"/>
      <c r="B488" s="240"/>
      <c r="C488" s="241"/>
      <c r="D488" s="231" t="s">
        <v>152</v>
      </c>
      <c r="E488" s="242" t="s">
        <v>1</v>
      </c>
      <c r="F488" s="243" t="s">
        <v>411</v>
      </c>
      <c r="G488" s="241"/>
      <c r="H488" s="244">
        <v>4.9290000000000003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152</v>
      </c>
      <c r="AU488" s="250" t="s">
        <v>150</v>
      </c>
      <c r="AV488" s="14" t="s">
        <v>150</v>
      </c>
      <c r="AW488" s="14" t="s">
        <v>30</v>
      </c>
      <c r="AX488" s="14" t="s">
        <v>73</v>
      </c>
      <c r="AY488" s="250" t="s">
        <v>142</v>
      </c>
    </row>
    <row r="489" s="15" customFormat="1">
      <c r="A489" s="15"/>
      <c r="B489" s="262"/>
      <c r="C489" s="263"/>
      <c r="D489" s="231" t="s">
        <v>152</v>
      </c>
      <c r="E489" s="264" t="s">
        <v>1</v>
      </c>
      <c r="F489" s="265" t="s">
        <v>173</v>
      </c>
      <c r="G489" s="263"/>
      <c r="H489" s="266">
        <v>4.9290000000000003</v>
      </c>
      <c r="I489" s="267"/>
      <c r="J489" s="263"/>
      <c r="K489" s="263"/>
      <c r="L489" s="268"/>
      <c r="M489" s="269"/>
      <c r="N489" s="270"/>
      <c r="O489" s="270"/>
      <c r="P489" s="270"/>
      <c r="Q489" s="270"/>
      <c r="R489" s="270"/>
      <c r="S489" s="270"/>
      <c r="T489" s="271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2" t="s">
        <v>152</v>
      </c>
      <c r="AU489" s="272" t="s">
        <v>150</v>
      </c>
      <c r="AV489" s="15" t="s">
        <v>149</v>
      </c>
      <c r="AW489" s="15" t="s">
        <v>30</v>
      </c>
      <c r="AX489" s="15" t="s">
        <v>81</v>
      </c>
      <c r="AY489" s="272" t="s">
        <v>142</v>
      </c>
    </row>
    <row r="490" s="2" customFormat="1" ht="24.15" customHeight="1">
      <c r="A490" s="38"/>
      <c r="B490" s="39"/>
      <c r="C490" s="215" t="s">
        <v>437</v>
      </c>
      <c r="D490" s="215" t="s">
        <v>145</v>
      </c>
      <c r="E490" s="216" t="s">
        <v>438</v>
      </c>
      <c r="F490" s="217" t="s">
        <v>439</v>
      </c>
      <c r="G490" s="218" t="s">
        <v>169</v>
      </c>
      <c r="H490" s="219">
        <v>6.6459999999999999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0.0045199999999999997</v>
      </c>
      <c r="R490" s="225">
        <f>Q490*H490</f>
        <v>0.030039919999999998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265</v>
      </c>
      <c r="AT490" s="227" t="s">
        <v>145</v>
      </c>
      <c r="AU490" s="227" t="s">
        <v>150</v>
      </c>
      <c r="AY490" s="17" t="s">
        <v>142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150</v>
      </c>
      <c r="BK490" s="228">
        <f>ROUND(I490*H490,2)</f>
        <v>0</v>
      </c>
      <c r="BL490" s="17" t="s">
        <v>265</v>
      </c>
      <c r="BM490" s="227" t="s">
        <v>440</v>
      </c>
    </row>
    <row r="491" s="13" customFormat="1">
      <c r="A491" s="13"/>
      <c r="B491" s="229"/>
      <c r="C491" s="230"/>
      <c r="D491" s="231" t="s">
        <v>152</v>
      </c>
      <c r="E491" s="232" t="s">
        <v>1</v>
      </c>
      <c r="F491" s="233" t="s">
        <v>419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152</v>
      </c>
      <c r="AU491" s="239" t="s">
        <v>150</v>
      </c>
      <c r="AV491" s="13" t="s">
        <v>81</v>
      </c>
      <c r="AW491" s="13" t="s">
        <v>30</v>
      </c>
      <c r="AX491" s="13" t="s">
        <v>73</v>
      </c>
      <c r="AY491" s="239" t="s">
        <v>142</v>
      </c>
    </row>
    <row r="492" s="14" customFormat="1">
      <c r="A492" s="14"/>
      <c r="B492" s="240"/>
      <c r="C492" s="241"/>
      <c r="D492" s="231" t="s">
        <v>152</v>
      </c>
      <c r="E492" s="242" t="s">
        <v>1</v>
      </c>
      <c r="F492" s="243" t="s">
        <v>413</v>
      </c>
      <c r="G492" s="241"/>
      <c r="H492" s="244">
        <v>1.046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152</v>
      </c>
      <c r="AU492" s="250" t="s">
        <v>150</v>
      </c>
      <c r="AV492" s="14" t="s">
        <v>150</v>
      </c>
      <c r="AW492" s="14" t="s">
        <v>30</v>
      </c>
      <c r="AX492" s="14" t="s">
        <v>73</v>
      </c>
      <c r="AY492" s="250" t="s">
        <v>142</v>
      </c>
    </row>
    <row r="493" s="14" customFormat="1">
      <c r="A493" s="14"/>
      <c r="B493" s="240"/>
      <c r="C493" s="241"/>
      <c r="D493" s="231" t="s">
        <v>152</v>
      </c>
      <c r="E493" s="242" t="s">
        <v>1</v>
      </c>
      <c r="F493" s="243" t="s">
        <v>414</v>
      </c>
      <c r="G493" s="241"/>
      <c r="H493" s="244">
        <v>5.5999999999999996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152</v>
      </c>
      <c r="AU493" s="250" t="s">
        <v>150</v>
      </c>
      <c r="AV493" s="14" t="s">
        <v>150</v>
      </c>
      <c r="AW493" s="14" t="s">
        <v>30</v>
      </c>
      <c r="AX493" s="14" t="s">
        <v>73</v>
      </c>
      <c r="AY493" s="250" t="s">
        <v>142</v>
      </c>
    </row>
    <row r="494" s="15" customFormat="1">
      <c r="A494" s="15"/>
      <c r="B494" s="262"/>
      <c r="C494" s="263"/>
      <c r="D494" s="231" t="s">
        <v>152</v>
      </c>
      <c r="E494" s="264" t="s">
        <v>1</v>
      </c>
      <c r="F494" s="265" t="s">
        <v>173</v>
      </c>
      <c r="G494" s="263"/>
      <c r="H494" s="266">
        <v>6.6459999999999999</v>
      </c>
      <c r="I494" s="267"/>
      <c r="J494" s="263"/>
      <c r="K494" s="263"/>
      <c r="L494" s="268"/>
      <c r="M494" s="269"/>
      <c r="N494" s="270"/>
      <c r="O494" s="270"/>
      <c r="P494" s="270"/>
      <c r="Q494" s="270"/>
      <c r="R494" s="270"/>
      <c r="S494" s="270"/>
      <c r="T494" s="271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2" t="s">
        <v>152</v>
      </c>
      <c r="AU494" s="272" t="s">
        <v>150</v>
      </c>
      <c r="AV494" s="15" t="s">
        <v>149</v>
      </c>
      <c r="AW494" s="15" t="s">
        <v>30</v>
      </c>
      <c r="AX494" s="15" t="s">
        <v>81</v>
      </c>
      <c r="AY494" s="272" t="s">
        <v>142</v>
      </c>
    </row>
    <row r="495" s="2" customFormat="1" ht="24.15" customHeight="1">
      <c r="A495" s="38"/>
      <c r="B495" s="39"/>
      <c r="C495" s="215" t="s">
        <v>441</v>
      </c>
      <c r="D495" s="215" t="s">
        <v>145</v>
      </c>
      <c r="E495" s="216" t="s">
        <v>442</v>
      </c>
      <c r="F495" s="217" t="s">
        <v>443</v>
      </c>
      <c r="G495" s="218" t="s">
        <v>148</v>
      </c>
      <c r="H495" s="219">
        <v>0.052999999999999998</v>
      </c>
      <c r="I495" s="220"/>
      <c r="J495" s="221">
        <f>ROUND(I495*H495,2)</f>
        <v>0</v>
      </c>
      <c r="K495" s="222"/>
      <c r="L495" s="44"/>
      <c r="M495" s="223" t="s">
        <v>1</v>
      </c>
      <c r="N495" s="224" t="s">
        <v>39</v>
      </c>
      <c r="O495" s="91"/>
      <c r="P495" s="225">
        <f>O495*H495</f>
        <v>0</v>
      </c>
      <c r="Q495" s="225">
        <v>0</v>
      </c>
      <c r="R495" s="225">
        <f>Q495*H495</f>
        <v>0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265</v>
      </c>
      <c r="AT495" s="227" t="s">
        <v>145</v>
      </c>
      <c r="AU495" s="227" t="s">
        <v>150</v>
      </c>
      <c r="AY495" s="17" t="s">
        <v>142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150</v>
      </c>
      <c r="BK495" s="228">
        <f>ROUND(I495*H495,2)</f>
        <v>0</v>
      </c>
      <c r="BL495" s="17" t="s">
        <v>265</v>
      </c>
      <c r="BM495" s="227" t="s">
        <v>444</v>
      </c>
    </row>
    <row r="496" s="2" customFormat="1" ht="24.15" customHeight="1">
      <c r="A496" s="38"/>
      <c r="B496" s="39"/>
      <c r="C496" s="215" t="s">
        <v>445</v>
      </c>
      <c r="D496" s="215" t="s">
        <v>145</v>
      </c>
      <c r="E496" s="216" t="s">
        <v>446</v>
      </c>
      <c r="F496" s="217" t="s">
        <v>447</v>
      </c>
      <c r="G496" s="218" t="s">
        <v>148</v>
      </c>
      <c r="H496" s="219">
        <v>0.052999999999999998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265</v>
      </c>
      <c r="AT496" s="227" t="s">
        <v>145</v>
      </c>
      <c r="AU496" s="227" t="s">
        <v>150</v>
      </c>
      <c r="AY496" s="17" t="s">
        <v>142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150</v>
      </c>
      <c r="BK496" s="228">
        <f>ROUND(I496*H496,2)</f>
        <v>0</v>
      </c>
      <c r="BL496" s="17" t="s">
        <v>265</v>
      </c>
      <c r="BM496" s="227" t="s">
        <v>448</v>
      </c>
    </row>
    <row r="497" s="12" customFormat="1" ht="22.8" customHeight="1">
      <c r="A497" s="12"/>
      <c r="B497" s="199"/>
      <c r="C497" s="200"/>
      <c r="D497" s="201" t="s">
        <v>72</v>
      </c>
      <c r="E497" s="213" t="s">
        <v>449</v>
      </c>
      <c r="F497" s="213" t="s">
        <v>450</v>
      </c>
      <c r="G497" s="200"/>
      <c r="H497" s="200"/>
      <c r="I497" s="203"/>
      <c r="J497" s="214">
        <f>BK497</f>
        <v>0</v>
      </c>
      <c r="K497" s="200"/>
      <c r="L497" s="205"/>
      <c r="M497" s="206"/>
      <c r="N497" s="207"/>
      <c r="O497" s="207"/>
      <c r="P497" s="208">
        <f>SUM(P498:P563)</f>
        <v>0</v>
      </c>
      <c r="Q497" s="207"/>
      <c r="R497" s="208">
        <f>SUM(R498:R563)</f>
        <v>0.80856592999999999</v>
      </c>
      <c r="S497" s="207"/>
      <c r="T497" s="209">
        <f>SUM(T498:T563)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10" t="s">
        <v>150</v>
      </c>
      <c r="AT497" s="211" t="s">
        <v>72</v>
      </c>
      <c r="AU497" s="211" t="s">
        <v>81</v>
      </c>
      <c r="AY497" s="210" t="s">
        <v>142</v>
      </c>
      <c r="BK497" s="212">
        <f>SUM(BK498:BK563)</f>
        <v>0</v>
      </c>
    </row>
    <row r="498" s="2" customFormat="1" ht="24.15" customHeight="1">
      <c r="A498" s="38"/>
      <c r="B498" s="39"/>
      <c r="C498" s="215" t="s">
        <v>451</v>
      </c>
      <c r="D498" s="215" t="s">
        <v>145</v>
      </c>
      <c r="E498" s="216" t="s">
        <v>452</v>
      </c>
      <c r="F498" s="217" t="s">
        <v>453</v>
      </c>
      <c r="G498" s="218" t="s">
        <v>169</v>
      </c>
      <c r="H498" s="219">
        <v>64.001999999999995</v>
      </c>
      <c r="I498" s="220"/>
      <c r="J498" s="221">
        <f>ROUND(I498*H498,2)</f>
        <v>0</v>
      </c>
      <c r="K498" s="222"/>
      <c r="L498" s="44"/>
      <c r="M498" s="223" t="s">
        <v>1</v>
      </c>
      <c r="N498" s="224" t="s">
        <v>39</v>
      </c>
      <c r="O498" s="91"/>
      <c r="P498" s="225">
        <f>O498*H498</f>
        <v>0</v>
      </c>
      <c r="Q498" s="225">
        <v>0</v>
      </c>
      <c r="R498" s="225">
        <f>Q498*H498</f>
        <v>0</v>
      </c>
      <c r="S498" s="225">
        <v>0</v>
      </c>
      <c r="T498" s="22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265</v>
      </c>
      <c r="AT498" s="227" t="s">
        <v>145</v>
      </c>
      <c r="AU498" s="227" t="s">
        <v>150</v>
      </c>
      <c r="AY498" s="17" t="s">
        <v>142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150</v>
      </c>
      <c r="BK498" s="228">
        <f>ROUND(I498*H498,2)</f>
        <v>0</v>
      </c>
      <c r="BL498" s="17" t="s">
        <v>265</v>
      </c>
      <c r="BM498" s="227" t="s">
        <v>454</v>
      </c>
    </row>
    <row r="499" s="13" customFormat="1">
      <c r="A499" s="13"/>
      <c r="B499" s="229"/>
      <c r="C499" s="230"/>
      <c r="D499" s="231" t="s">
        <v>152</v>
      </c>
      <c r="E499" s="232" t="s">
        <v>1</v>
      </c>
      <c r="F499" s="233" t="s">
        <v>193</v>
      </c>
      <c r="G499" s="230"/>
      <c r="H499" s="232" t="s">
        <v>1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152</v>
      </c>
      <c r="AU499" s="239" t="s">
        <v>150</v>
      </c>
      <c r="AV499" s="13" t="s">
        <v>81</v>
      </c>
      <c r="AW499" s="13" t="s">
        <v>30</v>
      </c>
      <c r="AX499" s="13" t="s">
        <v>73</v>
      </c>
      <c r="AY499" s="239" t="s">
        <v>142</v>
      </c>
    </row>
    <row r="500" s="14" customFormat="1">
      <c r="A500" s="14"/>
      <c r="B500" s="240"/>
      <c r="C500" s="241"/>
      <c r="D500" s="231" t="s">
        <v>152</v>
      </c>
      <c r="E500" s="242" t="s">
        <v>1</v>
      </c>
      <c r="F500" s="243" t="s">
        <v>194</v>
      </c>
      <c r="G500" s="241"/>
      <c r="H500" s="244">
        <v>13.821999999999999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0" t="s">
        <v>152</v>
      </c>
      <c r="AU500" s="250" t="s">
        <v>150</v>
      </c>
      <c r="AV500" s="14" t="s">
        <v>150</v>
      </c>
      <c r="AW500" s="14" t="s">
        <v>30</v>
      </c>
      <c r="AX500" s="14" t="s">
        <v>73</v>
      </c>
      <c r="AY500" s="250" t="s">
        <v>142</v>
      </c>
    </row>
    <row r="501" s="13" customFormat="1">
      <c r="A501" s="13"/>
      <c r="B501" s="229"/>
      <c r="C501" s="230"/>
      <c r="D501" s="231" t="s">
        <v>152</v>
      </c>
      <c r="E501" s="232" t="s">
        <v>1</v>
      </c>
      <c r="F501" s="233" t="s">
        <v>293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152</v>
      </c>
      <c r="AU501" s="239" t="s">
        <v>150</v>
      </c>
      <c r="AV501" s="13" t="s">
        <v>81</v>
      </c>
      <c r="AW501" s="13" t="s">
        <v>30</v>
      </c>
      <c r="AX501" s="13" t="s">
        <v>73</v>
      </c>
      <c r="AY501" s="239" t="s">
        <v>142</v>
      </c>
    </row>
    <row r="502" s="14" customFormat="1">
      <c r="A502" s="14"/>
      <c r="B502" s="240"/>
      <c r="C502" s="241"/>
      <c r="D502" s="231" t="s">
        <v>152</v>
      </c>
      <c r="E502" s="242" t="s">
        <v>1</v>
      </c>
      <c r="F502" s="243" t="s">
        <v>196</v>
      </c>
      <c r="G502" s="241"/>
      <c r="H502" s="244">
        <v>3.9670000000000001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152</v>
      </c>
      <c r="AU502" s="250" t="s">
        <v>150</v>
      </c>
      <c r="AV502" s="14" t="s">
        <v>150</v>
      </c>
      <c r="AW502" s="14" t="s">
        <v>30</v>
      </c>
      <c r="AX502" s="14" t="s">
        <v>73</v>
      </c>
      <c r="AY502" s="250" t="s">
        <v>142</v>
      </c>
    </row>
    <row r="503" s="13" customFormat="1">
      <c r="A503" s="13"/>
      <c r="B503" s="229"/>
      <c r="C503" s="230"/>
      <c r="D503" s="231" t="s">
        <v>152</v>
      </c>
      <c r="E503" s="232" t="s">
        <v>1</v>
      </c>
      <c r="F503" s="233" t="s">
        <v>189</v>
      </c>
      <c r="G503" s="230"/>
      <c r="H503" s="232" t="s">
        <v>1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9" t="s">
        <v>152</v>
      </c>
      <c r="AU503" s="239" t="s">
        <v>150</v>
      </c>
      <c r="AV503" s="13" t="s">
        <v>81</v>
      </c>
      <c r="AW503" s="13" t="s">
        <v>30</v>
      </c>
      <c r="AX503" s="13" t="s">
        <v>73</v>
      </c>
      <c r="AY503" s="239" t="s">
        <v>142</v>
      </c>
    </row>
    <row r="504" s="14" customFormat="1">
      <c r="A504" s="14"/>
      <c r="B504" s="240"/>
      <c r="C504" s="241"/>
      <c r="D504" s="231" t="s">
        <v>152</v>
      </c>
      <c r="E504" s="242" t="s">
        <v>1</v>
      </c>
      <c r="F504" s="243" t="s">
        <v>190</v>
      </c>
      <c r="G504" s="241"/>
      <c r="H504" s="244">
        <v>17.864000000000001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0" t="s">
        <v>152</v>
      </c>
      <c r="AU504" s="250" t="s">
        <v>150</v>
      </c>
      <c r="AV504" s="14" t="s">
        <v>150</v>
      </c>
      <c r="AW504" s="14" t="s">
        <v>30</v>
      </c>
      <c r="AX504" s="14" t="s">
        <v>73</v>
      </c>
      <c r="AY504" s="250" t="s">
        <v>142</v>
      </c>
    </row>
    <row r="505" s="13" customFormat="1">
      <c r="A505" s="13"/>
      <c r="B505" s="229"/>
      <c r="C505" s="230"/>
      <c r="D505" s="231" t="s">
        <v>152</v>
      </c>
      <c r="E505" s="232" t="s">
        <v>1</v>
      </c>
      <c r="F505" s="233" t="s">
        <v>191</v>
      </c>
      <c r="G505" s="230"/>
      <c r="H505" s="232" t="s">
        <v>1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152</v>
      </c>
      <c r="AU505" s="239" t="s">
        <v>150</v>
      </c>
      <c r="AV505" s="13" t="s">
        <v>81</v>
      </c>
      <c r="AW505" s="13" t="s">
        <v>30</v>
      </c>
      <c r="AX505" s="13" t="s">
        <v>73</v>
      </c>
      <c r="AY505" s="239" t="s">
        <v>142</v>
      </c>
    </row>
    <row r="506" s="14" customFormat="1">
      <c r="A506" s="14"/>
      <c r="B506" s="240"/>
      <c r="C506" s="241"/>
      <c r="D506" s="231" t="s">
        <v>152</v>
      </c>
      <c r="E506" s="242" t="s">
        <v>1</v>
      </c>
      <c r="F506" s="243" t="s">
        <v>192</v>
      </c>
      <c r="G506" s="241"/>
      <c r="H506" s="244">
        <v>18.681999999999999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152</v>
      </c>
      <c r="AU506" s="250" t="s">
        <v>150</v>
      </c>
      <c r="AV506" s="14" t="s">
        <v>150</v>
      </c>
      <c r="AW506" s="14" t="s">
        <v>30</v>
      </c>
      <c r="AX506" s="14" t="s">
        <v>73</v>
      </c>
      <c r="AY506" s="250" t="s">
        <v>142</v>
      </c>
    </row>
    <row r="507" s="13" customFormat="1">
      <c r="A507" s="13"/>
      <c r="B507" s="229"/>
      <c r="C507" s="230"/>
      <c r="D507" s="231" t="s">
        <v>152</v>
      </c>
      <c r="E507" s="232" t="s">
        <v>1</v>
      </c>
      <c r="F507" s="233" t="s">
        <v>199</v>
      </c>
      <c r="G507" s="230"/>
      <c r="H507" s="232" t="s">
        <v>1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152</v>
      </c>
      <c r="AU507" s="239" t="s">
        <v>150</v>
      </c>
      <c r="AV507" s="13" t="s">
        <v>81</v>
      </c>
      <c r="AW507" s="13" t="s">
        <v>30</v>
      </c>
      <c r="AX507" s="13" t="s">
        <v>73</v>
      </c>
      <c r="AY507" s="239" t="s">
        <v>142</v>
      </c>
    </row>
    <row r="508" s="14" customFormat="1">
      <c r="A508" s="14"/>
      <c r="B508" s="240"/>
      <c r="C508" s="241"/>
      <c r="D508" s="231" t="s">
        <v>152</v>
      </c>
      <c r="E508" s="242" t="s">
        <v>1</v>
      </c>
      <c r="F508" s="243" t="s">
        <v>200</v>
      </c>
      <c r="G508" s="241"/>
      <c r="H508" s="244">
        <v>9.6669999999999998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152</v>
      </c>
      <c r="AU508" s="250" t="s">
        <v>150</v>
      </c>
      <c r="AV508" s="14" t="s">
        <v>150</v>
      </c>
      <c r="AW508" s="14" t="s">
        <v>30</v>
      </c>
      <c r="AX508" s="14" t="s">
        <v>73</v>
      </c>
      <c r="AY508" s="250" t="s">
        <v>142</v>
      </c>
    </row>
    <row r="509" s="15" customFormat="1">
      <c r="A509" s="15"/>
      <c r="B509" s="262"/>
      <c r="C509" s="263"/>
      <c r="D509" s="231" t="s">
        <v>152</v>
      </c>
      <c r="E509" s="264" t="s">
        <v>1</v>
      </c>
      <c r="F509" s="265" t="s">
        <v>173</v>
      </c>
      <c r="G509" s="263"/>
      <c r="H509" s="266">
        <v>64.001999999999995</v>
      </c>
      <c r="I509" s="267"/>
      <c r="J509" s="263"/>
      <c r="K509" s="263"/>
      <c r="L509" s="268"/>
      <c r="M509" s="269"/>
      <c r="N509" s="270"/>
      <c r="O509" s="270"/>
      <c r="P509" s="270"/>
      <c r="Q509" s="270"/>
      <c r="R509" s="270"/>
      <c r="S509" s="270"/>
      <c r="T509" s="271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2" t="s">
        <v>152</v>
      </c>
      <c r="AU509" s="272" t="s">
        <v>150</v>
      </c>
      <c r="AV509" s="15" t="s">
        <v>149</v>
      </c>
      <c r="AW509" s="15" t="s">
        <v>30</v>
      </c>
      <c r="AX509" s="15" t="s">
        <v>81</v>
      </c>
      <c r="AY509" s="272" t="s">
        <v>142</v>
      </c>
    </row>
    <row r="510" s="2" customFormat="1" ht="24.15" customHeight="1">
      <c r="A510" s="38"/>
      <c r="B510" s="39"/>
      <c r="C510" s="251" t="s">
        <v>455</v>
      </c>
      <c r="D510" s="251" t="s">
        <v>155</v>
      </c>
      <c r="E510" s="252" t="s">
        <v>456</v>
      </c>
      <c r="F510" s="253" t="s">
        <v>457</v>
      </c>
      <c r="G510" s="254" t="s">
        <v>169</v>
      </c>
      <c r="H510" s="255">
        <v>131.215</v>
      </c>
      <c r="I510" s="256"/>
      <c r="J510" s="257">
        <f>ROUND(I510*H510,2)</f>
        <v>0</v>
      </c>
      <c r="K510" s="258"/>
      <c r="L510" s="259"/>
      <c r="M510" s="260" t="s">
        <v>1</v>
      </c>
      <c r="N510" s="261" t="s">
        <v>39</v>
      </c>
      <c r="O510" s="91"/>
      <c r="P510" s="225">
        <f>O510*H510</f>
        <v>0</v>
      </c>
      <c r="Q510" s="225">
        <v>0.0058999999999999999</v>
      </c>
      <c r="R510" s="225">
        <f>Q510*H510</f>
        <v>0.77416850000000004</v>
      </c>
      <c r="S510" s="225">
        <v>0</v>
      </c>
      <c r="T510" s="22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347</v>
      </c>
      <c r="AT510" s="227" t="s">
        <v>155</v>
      </c>
      <c r="AU510" s="227" t="s">
        <v>150</v>
      </c>
      <c r="AY510" s="17" t="s">
        <v>142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150</v>
      </c>
      <c r="BK510" s="228">
        <f>ROUND(I510*H510,2)</f>
        <v>0</v>
      </c>
      <c r="BL510" s="17" t="s">
        <v>265</v>
      </c>
      <c r="BM510" s="227" t="s">
        <v>458</v>
      </c>
    </row>
    <row r="511" s="13" customFormat="1">
      <c r="A511" s="13"/>
      <c r="B511" s="229"/>
      <c r="C511" s="230"/>
      <c r="D511" s="231" t="s">
        <v>152</v>
      </c>
      <c r="E511" s="232" t="s">
        <v>1</v>
      </c>
      <c r="F511" s="233" t="s">
        <v>193</v>
      </c>
      <c r="G511" s="230"/>
      <c r="H511" s="232" t="s">
        <v>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152</v>
      </c>
      <c r="AU511" s="239" t="s">
        <v>150</v>
      </c>
      <c r="AV511" s="13" t="s">
        <v>81</v>
      </c>
      <c r="AW511" s="13" t="s">
        <v>30</v>
      </c>
      <c r="AX511" s="13" t="s">
        <v>73</v>
      </c>
      <c r="AY511" s="239" t="s">
        <v>142</v>
      </c>
    </row>
    <row r="512" s="14" customFormat="1">
      <c r="A512" s="14"/>
      <c r="B512" s="240"/>
      <c r="C512" s="241"/>
      <c r="D512" s="231" t="s">
        <v>152</v>
      </c>
      <c r="E512" s="242" t="s">
        <v>1</v>
      </c>
      <c r="F512" s="243" t="s">
        <v>459</v>
      </c>
      <c r="G512" s="241"/>
      <c r="H512" s="244">
        <v>30.408999999999999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152</v>
      </c>
      <c r="AU512" s="250" t="s">
        <v>150</v>
      </c>
      <c r="AV512" s="14" t="s">
        <v>150</v>
      </c>
      <c r="AW512" s="14" t="s">
        <v>30</v>
      </c>
      <c r="AX512" s="14" t="s">
        <v>73</v>
      </c>
      <c r="AY512" s="250" t="s">
        <v>142</v>
      </c>
    </row>
    <row r="513" s="13" customFormat="1">
      <c r="A513" s="13"/>
      <c r="B513" s="229"/>
      <c r="C513" s="230"/>
      <c r="D513" s="231" t="s">
        <v>152</v>
      </c>
      <c r="E513" s="232" t="s">
        <v>1</v>
      </c>
      <c r="F513" s="233" t="s">
        <v>293</v>
      </c>
      <c r="G513" s="230"/>
      <c r="H513" s="232" t="s">
        <v>1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152</v>
      </c>
      <c r="AU513" s="239" t="s">
        <v>150</v>
      </c>
      <c r="AV513" s="13" t="s">
        <v>81</v>
      </c>
      <c r="AW513" s="13" t="s">
        <v>30</v>
      </c>
      <c r="AX513" s="13" t="s">
        <v>73</v>
      </c>
      <c r="AY513" s="239" t="s">
        <v>142</v>
      </c>
    </row>
    <row r="514" s="14" customFormat="1">
      <c r="A514" s="14"/>
      <c r="B514" s="240"/>
      <c r="C514" s="241"/>
      <c r="D514" s="231" t="s">
        <v>152</v>
      </c>
      <c r="E514" s="242" t="s">
        <v>1</v>
      </c>
      <c r="F514" s="243" t="s">
        <v>460</v>
      </c>
      <c r="G514" s="241"/>
      <c r="H514" s="244">
        <v>8.7279999999999998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152</v>
      </c>
      <c r="AU514" s="250" t="s">
        <v>150</v>
      </c>
      <c r="AV514" s="14" t="s">
        <v>150</v>
      </c>
      <c r="AW514" s="14" t="s">
        <v>30</v>
      </c>
      <c r="AX514" s="14" t="s">
        <v>73</v>
      </c>
      <c r="AY514" s="250" t="s">
        <v>142</v>
      </c>
    </row>
    <row r="515" s="13" customFormat="1">
      <c r="A515" s="13"/>
      <c r="B515" s="229"/>
      <c r="C515" s="230"/>
      <c r="D515" s="231" t="s">
        <v>152</v>
      </c>
      <c r="E515" s="232" t="s">
        <v>1</v>
      </c>
      <c r="F515" s="233" t="s">
        <v>189</v>
      </c>
      <c r="G515" s="230"/>
      <c r="H515" s="232" t="s">
        <v>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152</v>
      </c>
      <c r="AU515" s="239" t="s">
        <v>150</v>
      </c>
      <c r="AV515" s="13" t="s">
        <v>81</v>
      </c>
      <c r="AW515" s="13" t="s">
        <v>30</v>
      </c>
      <c r="AX515" s="13" t="s">
        <v>73</v>
      </c>
      <c r="AY515" s="239" t="s">
        <v>142</v>
      </c>
    </row>
    <row r="516" s="14" customFormat="1">
      <c r="A516" s="14"/>
      <c r="B516" s="240"/>
      <c r="C516" s="241"/>
      <c r="D516" s="231" t="s">
        <v>152</v>
      </c>
      <c r="E516" s="242" t="s">
        <v>1</v>
      </c>
      <c r="F516" s="243" t="s">
        <v>461</v>
      </c>
      <c r="G516" s="241"/>
      <c r="H516" s="244">
        <v>39.302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152</v>
      </c>
      <c r="AU516" s="250" t="s">
        <v>150</v>
      </c>
      <c r="AV516" s="14" t="s">
        <v>150</v>
      </c>
      <c r="AW516" s="14" t="s">
        <v>30</v>
      </c>
      <c r="AX516" s="14" t="s">
        <v>73</v>
      </c>
      <c r="AY516" s="250" t="s">
        <v>142</v>
      </c>
    </row>
    <row r="517" s="13" customFormat="1">
      <c r="A517" s="13"/>
      <c r="B517" s="229"/>
      <c r="C517" s="230"/>
      <c r="D517" s="231" t="s">
        <v>152</v>
      </c>
      <c r="E517" s="232" t="s">
        <v>1</v>
      </c>
      <c r="F517" s="233" t="s">
        <v>191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152</v>
      </c>
      <c r="AU517" s="239" t="s">
        <v>150</v>
      </c>
      <c r="AV517" s="13" t="s">
        <v>81</v>
      </c>
      <c r="AW517" s="13" t="s">
        <v>30</v>
      </c>
      <c r="AX517" s="13" t="s">
        <v>73</v>
      </c>
      <c r="AY517" s="239" t="s">
        <v>142</v>
      </c>
    </row>
    <row r="518" s="14" customFormat="1">
      <c r="A518" s="14"/>
      <c r="B518" s="240"/>
      <c r="C518" s="241"/>
      <c r="D518" s="231" t="s">
        <v>152</v>
      </c>
      <c r="E518" s="242" t="s">
        <v>1</v>
      </c>
      <c r="F518" s="243" t="s">
        <v>462</v>
      </c>
      <c r="G518" s="241"/>
      <c r="H518" s="244">
        <v>41.100999999999999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152</v>
      </c>
      <c r="AU518" s="250" t="s">
        <v>150</v>
      </c>
      <c r="AV518" s="14" t="s">
        <v>150</v>
      </c>
      <c r="AW518" s="14" t="s">
        <v>30</v>
      </c>
      <c r="AX518" s="14" t="s">
        <v>73</v>
      </c>
      <c r="AY518" s="250" t="s">
        <v>142</v>
      </c>
    </row>
    <row r="519" s="13" customFormat="1">
      <c r="A519" s="13"/>
      <c r="B519" s="229"/>
      <c r="C519" s="230"/>
      <c r="D519" s="231" t="s">
        <v>152</v>
      </c>
      <c r="E519" s="232" t="s">
        <v>1</v>
      </c>
      <c r="F519" s="233" t="s">
        <v>199</v>
      </c>
      <c r="G519" s="230"/>
      <c r="H519" s="232" t="s">
        <v>1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152</v>
      </c>
      <c r="AU519" s="239" t="s">
        <v>150</v>
      </c>
      <c r="AV519" s="13" t="s">
        <v>81</v>
      </c>
      <c r="AW519" s="13" t="s">
        <v>30</v>
      </c>
      <c r="AX519" s="13" t="s">
        <v>73</v>
      </c>
      <c r="AY519" s="239" t="s">
        <v>142</v>
      </c>
    </row>
    <row r="520" s="14" customFormat="1">
      <c r="A520" s="14"/>
      <c r="B520" s="240"/>
      <c r="C520" s="241"/>
      <c r="D520" s="231" t="s">
        <v>152</v>
      </c>
      <c r="E520" s="242" t="s">
        <v>1</v>
      </c>
      <c r="F520" s="243" t="s">
        <v>463</v>
      </c>
      <c r="G520" s="241"/>
      <c r="H520" s="244">
        <v>11.675000000000001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152</v>
      </c>
      <c r="AU520" s="250" t="s">
        <v>150</v>
      </c>
      <c r="AV520" s="14" t="s">
        <v>150</v>
      </c>
      <c r="AW520" s="14" t="s">
        <v>30</v>
      </c>
      <c r="AX520" s="14" t="s">
        <v>73</v>
      </c>
      <c r="AY520" s="250" t="s">
        <v>142</v>
      </c>
    </row>
    <row r="521" s="15" customFormat="1">
      <c r="A521" s="15"/>
      <c r="B521" s="262"/>
      <c r="C521" s="263"/>
      <c r="D521" s="231" t="s">
        <v>152</v>
      </c>
      <c r="E521" s="264" t="s">
        <v>1</v>
      </c>
      <c r="F521" s="265" t="s">
        <v>173</v>
      </c>
      <c r="G521" s="263"/>
      <c r="H521" s="266">
        <v>131.215</v>
      </c>
      <c r="I521" s="267"/>
      <c r="J521" s="263"/>
      <c r="K521" s="263"/>
      <c r="L521" s="268"/>
      <c r="M521" s="269"/>
      <c r="N521" s="270"/>
      <c r="O521" s="270"/>
      <c r="P521" s="270"/>
      <c r="Q521" s="270"/>
      <c r="R521" s="270"/>
      <c r="S521" s="270"/>
      <c r="T521" s="271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2" t="s">
        <v>152</v>
      </c>
      <c r="AU521" s="272" t="s">
        <v>150</v>
      </c>
      <c r="AV521" s="15" t="s">
        <v>149</v>
      </c>
      <c r="AW521" s="15" t="s">
        <v>30</v>
      </c>
      <c r="AX521" s="15" t="s">
        <v>81</v>
      </c>
      <c r="AY521" s="272" t="s">
        <v>142</v>
      </c>
    </row>
    <row r="522" s="2" customFormat="1" ht="24.15" customHeight="1">
      <c r="A522" s="38"/>
      <c r="B522" s="39"/>
      <c r="C522" s="215" t="s">
        <v>464</v>
      </c>
      <c r="D522" s="215" t="s">
        <v>145</v>
      </c>
      <c r="E522" s="216" t="s">
        <v>465</v>
      </c>
      <c r="F522" s="217" t="s">
        <v>466</v>
      </c>
      <c r="G522" s="218" t="s">
        <v>286</v>
      </c>
      <c r="H522" s="219">
        <v>76.274000000000001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265</v>
      </c>
      <c r="AT522" s="227" t="s">
        <v>145</v>
      </c>
      <c r="AU522" s="227" t="s">
        <v>150</v>
      </c>
      <c r="AY522" s="17" t="s">
        <v>142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150</v>
      </c>
      <c r="BK522" s="228">
        <f>ROUND(I522*H522,2)</f>
        <v>0</v>
      </c>
      <c r="BL522" s="17" t="s">
        <v>265</v>
      </c>
      <c r="BM522" s="227" t="s">
        <v>467</v>
      </c>
    </row>
    <row r="523" s="13" customFormat="1">
      <c r="A523" s="13"/>
      <c r="B523" s="229"/>
      <c r="C523" s="230"/>
      <c r="D523" s="231" t="s">
        <v>152</v>
      </c>
      <c r="E523" s="232" t="s">
        <v>1</v>
      </c>
      <c r="F523" s="233" t="s">
        <v>193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152</v>
      </c>
      <c r="AU523" s="239" t="s">
        <v>150</v>
      </c>
      <c r="AV523" s="13" t="s">
        <v>81</v>
      </c>
      <c r="AW523" s="13" t="s">
        <v>30</v>
      </c>
      <c r="AX523" s="13" t="s">
        <v>73</v>
      </c>
      <c r="AY523" s="239" t="s">
        <v>142</v>
      </c>
    </row>
    <row r="524" s="14" customFormat="1">
      <c r="A524" s="14"/>
      <c r="B524" s="240"/>
      <c r="C524" s="241"/>
      <c r="D524" s="231" t="s">
        <v>152</v>
      </c>
      <c r="E524" s="242" t="s">
        <v>1</v>
      </c>
      <c r="F524" s="243" t="s">
        <v>468</v>
      </c>
      <c r="G524" s="241"/>
      <c r="H524" s="244">
        <v>15.612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152</v>
      </c>
      <c r="AU524" s="250" t="s">
        <v>150</v>
      </c>
      <c r="AV524" s="14" t="s">
        <v>150</v>
      </c>
      <c r="AW524" s="14" t="s">
        <v>30</v>
      </c>
      <c r="AX524" s="14" t="s">
        <v>73</v>
      </c>
      <c r="AY524" s="250" t="s">
        <v>142</v>
      </c>
    </row>
    <row r="525" s="13" customFormat="1">
      <c r="A525" s="13"/>
      <c r="B525" s="229"/>
      <c r="C525" s="230"/>
      <c r="D525" s="231" t="s">
        <v>152</v>
      </c>
      <c r="E525" s="232" t="s">
        <v>1</v>
      </c>
      <c r="F525" s="233" t="s">
        <v>293</v>
      </c>
      <c r="G525" s="230"/>
      <c r="H525" s="232" t="s">
        <v>1</v>
      </c>
      <c r="I525" s="234"/>
      <c r="J525" s="230"/>
      <c r="K525" s="230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152</v>
      </c>
      <c r="AU525" s="239" t="s">
        <v>150</v>
      </c>
      <c r="AV525" s="13" t="s">
        <v>81</v>
      </c>
      <c r="AW525" s="13" t="s">
        <v>30</v>
      </c>
      <c r="AX525" s="13" t="s">
        <v>73</v>
      </c>
      <c r="AY525" s="239" t="s">
        <v>142</v>
      </c>
    </row>
    <row r="526" s="14" customFormat="1">
      <c r="A526" s="14"/>
      <c r="B526" s="240"/>
      <c r="C526" s="241"/>
      <c r="D526" s="231" t="s">
        <v>152</v>
      </c>
      <c r="E526" s="242" t="s">
        <v>1</v>
      </c>
      <c r="F526" s="243" t="s">
        <v>469</v>
      </c>
      <c r="G526" s="241"/>
      <c r="H526" s="244">
        <v>8.1880000000000006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152</v>
      </c>
      <c r="AU526" s="250" t="s">
        <v>150</v>
      </c>
      <c r="AV526" s="14" t="s">
        <v>150</v>
      </c>
      <c r="AW526" s="14" t="s">
        <v>30</v>
      </c>
      <c r="AX526" s="14" t="s">
        <v>73</v>
      </c>
      <c r="AY526" s="250" t="s">
        <v>142</v>
      </c>
    </row>
    <row r="527" s="13" customFormat="1">
      <c r="A527" s="13"/>
      <c r="B527" s="229"/>
      <c r="C527" s="230"/>
      <c r="D527" s="231" t="s">
        <v>152</v>
      </c>
      <c r="E527" s="232" t="s">
        <v>1</v>
      </c>
      <c r="F527" s="233" t="s">
        <v>189</v>
      </c>
      <c r="G527" s="230"/>
      <c r="H527" s="232" t="s">
        <v>1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152</v>
      </c>
      <c r="AU527" s="239" t="s">
        <v>150</v>
      </c>
      <c r="AV527" s="13" t="s">
        <v>81</v>
      </c>
      <c r="AW527" s="13" t="s">
        <v>30</v>
      </c>
      <c r="AX527" s="13" t="s">
        <v>73</v>
      </c>
      <c r="AY527" s="239" t="s">
        <v>142</v>
      </c>
    </row>
    <row r="528" s="14" customFormat="1">
      <c r="A528" s="14"/>
      <c r="B528" s="240"/>
      <c r="C528" s="241"/>
      <c r="D528" s="231" t="s">
        <v>152</v>
      </c>
      <c r="E528" s="242" t="s">
        <v>1</v>
      </c>
      <c r="F528" s="243" t="s">
        <v>470</v>
      </c>
      <c r="G528" s="241"/>
      <c r="H528" s="244">
        <v>17.199999999999999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152</v>
      </c>
      <c r="AU528" s="250" t="s">
        <v>150</v>
      </c>
      <c r="AV528" s="14" t="s">
        <v>150</v>
      </c>
      <c r="AW528" s="14" t="s">
        <v>30</v>
      </c>
      <c r="AX528" s="14" t="s">
        <v>73</v>
      </c>
      <c r="AY528" s="250" t="s">
        <v>142</v>
      </c>
    </row>
    <row r="529" s="13" customFormat="1">
      <c r="A529" s="13"/>
      <c r="B529" s="229"/>
      <c r="C529" s="230"/>
      <c r="D529" s="231" t="s">
        <v>152</v>
      </c>
      <c r="E529" s="232" t="s">
        <v>1</v>
      </c>
      <c r="F529" s="233" t="s">
        <v>191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152</v>
      </c>
      <c r="AU529" s="239" t="s">
        <v>150</v>
      </c>
      <c r="AV529" s="13" t="s">
        <v>81</v>
      </c>
      <c r="AW529" s="13" t="s">
        <v>30</v>
      </c>
      <c r="AX529" s="13" t="s">
        <v>73</v>
      </c>
      <c r="AY529" s="239" t="s">
        <v>142</v>
      </c>
    </row>
    <row r="530" s="14" customFormat="1">
      <c r="A530" s="14"/>
      <c r="B530" s="240"/>
      <c r="C530" s="241"/>
      <c r="D530" s="231" t="s">
        <v>152</v>
      </c>
      <c r="E530" s="242" t="s">
        <v>1</v>
      </c>
      <c r="F530" s="243" t="s">
        <v>471</v>
      </c>
      <c r="G530" s="241"/>
      <c r="H530" s="244">
        <v>17.98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152</v>
      </c>
      <c r="AU530" s="250" t="s">
        <v>150</v>
      </c>
      <c r="AV530" s="14" t="s">
        <v>150</v>
      </c>
      <c r="AW530" s="14" t="s">
        <v>30</v>
      </c>
      <c r="AX530" s="14" t="s">
        <v>73</v>
      </c>
      <c r="AY530" s="250" t="s">
        <v>142</v>
      </c>
    </row>
    <row r="531" s="13" customFormat="1">
      <c r="A531" s="13"/>
      <c r="B531" s="229"/>
      <c r="C531" s="230"/>
      <c r="D531" s="231" t="s">
        <v>152</v>
      </c>
      <c r="E531" s="232" t="s">
        <v>1</v>
      </c>
      <c r="F531" s="233" t="s">
        <v>199</v>
      </c>
      <c r="G531" s="230"/>
      <c r="H531" s="232" t="s">
        <v>1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152</v>
      </c>
      <c r="AU531" s="239" t="s">
        <v>150</v>
      </c>
      <c r="AV531" s="13" t="s">
        <v>81</v>
      </c>
      <c r="AW531" s="13" t="s">
        <v>30</v>
      </c>
      <c r="AX531" s="13" t="s">
        <v>73</v>
      </c>
      <c r="AY531" s="239" t="s">
        <v>142</v>
      </c>
    </row>
    <row r="532" s="14" customFormat="1">
      <c r="A532" s="14"/>
      <c r="B532" s="240"/>
      <c r="C532" s="241"/>
      <c r="D532" s="231" t="s">
        <v>152</v>
      </c>
      <c r="E532" s="242" t="s">
        <v>1</v>
      </c>
      <c r="F532" s="243" t="s">
        <v>472</v>
      </c>
      <c r="G532" s="241"/>
      <c r="H532" s="244">
        <v>17.294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152</v>
      </c>
      <c r="AU532" s="250" t="s">
        <v>150</v>
      </c>
      <c r="AV532" s="14" t="s">
        <v>150</v>
      </c>
      <c r="AW532" s="14" t="s">
        <v>30</v>
      </c>
      <c r="AX532" s="14" t="s">
        <v>73</v>
      </c>
      <c r="AY532" s="250" t="s">
        <v>142</v>
      </c>
    </row>
    <row r="533" s="15" customFormat="1">
      <c r="A533" s="15"/>
      <c r="B533" s="262"/>
      <c r="C533" s="263"/>
      <c r="D533" s="231" t="s">
        <v>152</v>
      </c>
      <c r="E533" s="264" t="s">
        <v>1</v>
      </c>
      <c r="F533" s="265" t="s">
        <v>173</v>
      </c>
      <c r="G533" s="263"/>
      <c r="H533" s="266">
        <v>76.274000000000001</v>
      </c>
      <c r="I533" s="267"/>
      <c r="J533" s="263"/>
      <c r="K533" s="263"/>
      <c r="L533" s="268"/>
      <c r="M533" s="269"/>
      <c r="N533" s="270"/>
      <c r="O533" s="270"/>
      <c r="P533" s="270"/>
      <c r="Q533" s="270"/>
      <c r="R533" s="270"/>
      <c r="S533" s="270"/>
      <c r="T533" s="271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2" t="s">
        <v>152</v>
      </c>
      <c r="AU533" s="272" t="s">
        <v>150</v>
      </c>
      <c r="AV533" s="15" t="s">
        <v>149</v>
      </c>
      <c r="AW533" s="15" t="s">
        <v>30</v>
      </c>
      <c r="AX533" s="15" t="s">
        <v>81</v>
      </c>
      <c r="AY533" s="272" t="s">
        <v>142</v>
      </c>
    </row>
    <row r="534" s="2" customFormat="1" ht="24.15" customHeight="1">
      <c r="A534" s="38"/>
      <c r="B534" s="39"/>
      <c r="C534" s="251" t="s">
        <v>473</v>
      </c>
      <c r="D534" s="251" t="s">
        <v>155</v>
      </c>
      <c r="E534" s="252" t="s">
        <v>474</v>
      </c>
      <c r="F534" s="253" t="s">
        <v>475</v>
      </c>
      <c r="G534" s="254" t="s">
        <v>286</v>
      </c>
      <c r="H534" s="255">
        <v>83.900999999999996</v>
      </c>
      <c r="I534" s="256"/>
      <c r="J534" s="257">
        <f>ROUND(I534*H534,2)</f>
        <v>0</v>
      </c>
      <c r="K534" s="258"/>
      <c r="L534" s="259"/>
      <c r="M534" s="260" t="s">
        <v>1</v>
      </c>
      <c r="N534" s="261" t="s">
        <v>39</v>
      </c>
      <c r="O534" s="91"/>
      <c r="P534" s="225">
        <f>O534*H534</f>
        <v>0</v>
      </c>
      <c r="Q534" s="225">
        <v>5.0000000000000002E-05</v>
      </c>
      <c r="R534" s="225">
        <f>Q534*H534</f>
        <v>0.0041950499999999996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347</v>
      </c>
      <c r="AT534" s="227" t="s">
        <v>155</v>
      </c>
      <c r="AU534" s="227" t="s">
        <v>150</v>
      </c>
      <c r="AY534" s="17" t="s">
        <v>142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150</v>
      </c>
      <c r="BK534" s="228">
        <f>ROUND(I534*H534,2)</f>
        <v>0</v>
      </c>
      <c r="BL534" s="17" t="s">
        <v>265</v>
      </c>
      <c r="BM534" s="227" t="s">
        <v>476</v>
      </c>
    </row>
    <row r="535" s="13" customFormat="1">
      <c r="A535" s="13"/>
      <c r="B535" s="229"/>
      <c r="C535" s="230"/>
      <c r="D535" s="231" t="s">
        <v>152</v>
      </c>
      <c r="E535" s="232" t="s">
        <v>1</v>
      </c>
      <c r="F535" s="233" t="s">
        <v>193</v>
      </c>
      <c r="G535" s="230"/>
      <c r="H535" s="232" t="s">
        <v>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152</v>
      </c>
      <c r="AU535" s="239" t="s">
        <v>150</v>
      </c>
      <c r="AV535" s="13" t="s">
        <v>81</v>
      </c>
      <c r="AW535" s="13" t="s">
        <v>30</v>
      </c>
      <c r="AX535" s="13" t="s">
        <v>73</v>
      </c>
      <c r="AY535" s="239" t="s">
        <v>142</v>
      </c>
    </row>
    <row r="536" s="14" customFormat="1">
      <c r="A536" s="14"/>
      <c r="B536" s="240"/>
      <c r="C536" s="241"/>
      <c r="D536" s="231" t="s">
        <v>152</v>
      </c>
      <c r="E536" s="242" t="s">
        <v>1</v>
      </c>
      <c r="F536" s="243" t="s">
        <v>477</v>
      </c>
      <c r="G536" s="241"/>
      <c r="H536" s="244">
        <v>17.172999999999998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152</v>
      </c>
      <c r="AU536" s="250" t="s">
        <v>150</v>
      </c>
      <c r="AV536" s="14" t="s">
        <v>150</v>
      </c>
      <c r="AW536" s="14" t="s">
        <v>30</v>
      </c>
      <c r="AX536" s="14" t="s">
        <v>73</v>
      </c>
      <c r="AY536" s="250" t="s">
        <v>142</v>
      </c>
    </row>
    <row r="537" s="13" customFormat="1">
      <c r="A537" s="13"/>
      <c r="B537" s="229"/>
      <c r="C537" s="230"/>
      <c r="D537" s="231" t="s">
        <v>152</v>
      </c>
      <c r="E537" s="232" t="s">
        <v>1</v>
      </c>
      <c r="F537" s="233" t="s">
        <v>293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152</v>
      </c>
      <c r="AU537" s="239" t="s">
        <v>150</v>
      </c>
      <c r="AV537" s="13" t="s">
        <v>81</v>
      </c>
      <c r="AW537" s="13" t="s">
        <v>30</v>
      </c>
      <c r="AX537" s="13" t="s">
        <v>73</v>
      </c>
      <c r="AY537" s="239" t="s">
        <v>142</v>
      </c>
    </row>
    <row r="538" s="14" customFormat="1">
      <c r="A538" s="14"/>
      <c r="B538" s="240"/>
      <c r="C538" s="241"/>
      <c r="D538" s="231" t="s">
        <v>152</v>
      </c>
      <c r="E538" s="242" t="s">
        <v>1</v>
      </c>
      <c r="F538" s="243" t="s">
        <v>478</v>
      </c>
      <c r="G538" s="241"/>
      <c r="H538" s="244">
        <v>9.0069999999999997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152</v>
      </c>
      <c r="AU538" s="250" t="s">
        <v>150</v>
      </c>
      <c r="AV538" s="14" t="s">
        <v>150</v>
      </c>
      <c r="AW538" s="14" t="s">
        <v>30</v>
      </c>
      <c r="AX538" s="14" t="s">
        <v>73</v>
      </c>
      <c r="AY538" s="250" t="s">
        <v>142</v>
      </c>
    </row>
    <row r="539" s="13" customFormat="1">
      <c r="A539" s="13"/>
      <c r="B539" s="229"/>
      <c r="C539" s="230"/>
      <c r="D539" s="231" t="s">
        <v>152</v>
      </c>
      <c r="E539" s="232" t="s">
        <v>1</v>
      </c>
      <c r="F539" s="233" t="s">
        <v>189</v>
      </c>
      <c r="G539" s="230"/>
      <c r="H539" s="232" t="s">
        <v>1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152</v>
      </c>
      <c r="AU539" s="239" t="s">
        <v>150</v>
      </c>
      <c r="AV539" s="13" t="s">
        <v>81</v>
      </c>
      <c r="AW539" s="13" t="s">
        <v>30</v>
      </c>
      <c r="AX539" s="13" t="s">
        <v>73</v>
      </c>
      <c r="AY539" s="239" t="s">
        <v>142</v>
      </c>
    </row>
    <row r="540" s="14" customFormat="1">
      <c r="A540" s="14"/>
      <c r="B540" s="240"/>
      <c r="C540" s="241"/>
      <c r="D540" s="231" t="s">
        <v>152</v>
      </c>
      <c r="E540" s="242" t="s">
        <v>1</v>
      </c>
      <c r="F540" s="243" t="s">
        <v>479</v>
      </c>
      <c r="G540" s="241"/>
      <c r="H540" s="244">
        <v>18.920000000000002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152</v>
      </c>
      <c r="AU540" s="250" t="s">
        <v>150</v>
      </c>
      <c r="AV540" s="14" t="s">
        <v>150</v>
      </c>
      <c r="AW540" s="14" t="s">
        <v>30</v>
      </c>
      <c r="AX540" s="14" t="s">
        <v>73</v>
      </c>
      <c r="AY540" s="250" t="s">
        <v>142</v>
      </c>
    </row>
    <row r="541" s="13" customFormat="1">
      <c r="A541" s="13"/>
      <c r="B541" s="229"/>
      <c r="C541" s="230"/>
      <c r="D541" s="231" t="s">
        <v>152</v>
      </c>
      <c r="E541" s="232" t="s">
        <v>1</v>
      </c>
      <c r="F541" s="233" t="s">
        <v>191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152</v>
      </c>
      <c r="AU541" s="239" t="s">
        <v>150</v>
      </c>
      <c r="AV541" s="13" t="s">
        <v>81</v>
      </c>
      <c r="AW541" s="13" t="s">
        <v>30</v>
      </c>
      <c r="AX541" s="13" t="s">
        <v>73</v>
      </c>
      <c r="AY541" s="239" t="s">
        <v>142</v>
      </c>
    </row>
    <row r="542" s="14" customFormat="1">
      <c r="A542" s="14"/>
      <c r="B542" s="240"/>
      <c r="C542" s="241"/>
      <c r="D542" s="231" t="s">
        <v>152</v>
      </c>
      <c r="E542" s="242" t="s">
        <v>1</v>
      </c>
      <c r="F542" s="243" t="s">
        <v>480</v>
      </c>
      <c r="G542" s="241"/>
      <c r="H542" s="244">
        <v>19.777999999999999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152</v>
      </c>
      <c r="AU542" s="250" t="s">
        <v>150</v>
      </c>
      <c r="AV542" s="14" t="s">
        <v>150</v>
      </c>
      <c r="AW542" s="14" t="s">
        <v>30</v>
      </c>
      <c r="AX542" s="14" t="s">
        <v>73</v>
      </c>
      <c r="AY542" s="250" t="s">
        <v>142</v>
      </c>
    </row>
    <row r="543" s="13" customFormat="1">
      <c r="A543" s="13"/>
      <c r="B543" s="229"/>
      <c r="C543" s="230"/>
      <c r="D543" s="231" t="s">
        <v>152</v>
      </c>
      <c r="E543" s="232" t="s">
        <v>1</v>
      </c>
      <c r="F543" s="233" t="s">
        <v>199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152</v>
      </c>
      <c r="AU543" s="239" t="s">
        <v>150</v>
      </c>
      <c r="AV543" s="13" t="s">
        <v>81</v>
      </c>
      <c r="AW543" s="13" t="s">
        <v>30</v>
      </c>
      <c r="AX543" s="13" t="s">
        <v>73</v>
      </c>
      <c r="AY543" s="239" t="s">
        <v>142</v>
      </c>
    </row>
    <row r="544" s="14" customFormat="1">
      <c r="A544" s="14"/>
      <c r="B544" s="240"/>
      <c r="C544" s="241"/>
      <c r="D544" s="231" t="s">
        <v>152</v>
      </c>
      <c r="E544" s="242" t="s">
        <v>1</v>
      </c>
      <c r="F544" s="243" t="s">
        <v>481</v>
      </c>
      <c r="G544" s="241"/>
      <c r="H544" s="244">
        <v>19.023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152</v>
      </c>
      <c r="AU544" s="250" t="s">
        <v>150</v>
      </c>
      <c r="AV544" s="14" t="s">
        <v>150</v>
      </c>
      <c r="AW544" s="14" t="s">
        <v>30</v>
      </c>
      <c r="AX544" s="14" t="s">
        <v>73</v>
      </c>
      <c r="AY544" s="250" t="s">
        <v>142</v>
      </c>
    </row>
    <row r="545" s="15" customFormat="1">
      <c r="A545" s="15"/>
      <c r="B545" s="262"/>
      <c r="C545" s="263"/>
      <c r="D545" s="231" t="s">
        <v>152</v>
      </c>
      <c r="E545" s="264" t="s">
        <v>1</v>
      </c>
      <c r="F545" s="265" t="s">
        <v>173</v>
      </c>
      <c r="G545" s="263"/>
      <c r="H545" s="266">
        <v>83.900999999999996</v>
      </c>
      <c r="I545" s="267"/>
      <c r="J545" s="263"/>
      <c r="K545" s="263"/>
      <c r="L545" s="268"/>
      <c r="M545" s="269"/>
      <c r="N545" s="270"/>
      <c r="O545" s="270"/>
      <c r="P545" s="270"/>
      <c r="Q545" s="270"/>
      <c r="R545" s="270"/>
      <c r="S545" s="270"/>
      <c r="T545" s="271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2" t="s">
        <v>152</v>
      </c>
      <c r="AU545" s="272" t="s">
        <v>150</v>
      </c>
      <c r="AV545" s="15" t="s">
        <v>149</v>
      </c>
      <c r="AW545" s="15" t="s">
        <v>30</v>
      </c>
      <c r="AX545" s="15" t="s">
        <v>81</v>
      </c>
      <c r="AY545" s="272" t="s">
        <v>142</v>
      </c>
    </row>
    <row r="546" s="2" customFormat="1" ht="24.15" customHeight="1">
      <c r="A546" s="38"/>
      <c r="B546" s="39"/>
      <c r="C546" s="215" t="s">
        <v>482</v>
      </c>
      <c r="D546" s="215" t="s">
        <v>145</v>
      </c>
      <c r="E546" s="216" t="s">
        <v>483</v>
      </c>
      <c r="F546" s="217" t="s">
        <v>484</v>
      </c>
      <c r="G546" s="218" t="s">
        <v>169</v>
      </c>
      <c r="H546" s="219">
        <v>64.001999999999995</v>
      </c>
      <c r="I546" s="220"/>
      <c r="J546" s="221">
        <f>ROUND(I546*H546,2)</f>
        <v>0</v>
      </c>
      <c r="K546" s="222"/>
      <c r="L546" s="44"/>
      <c r="M546" s="223" t="s">
        <v>1</v>
      </c>
      <c r="N546" s="224" t="s">
        <v>39</v>
      </c>
      <c r="O546" s="91"/>
      <c r="P546" s="225">
        <f>O546*H546</f>
        <v>0</v>
      </c>
      <c r="Q546" s="225">
        <v>0</v>
      </c>
      <c r="R546" s="225">
        <f>Q546*H546</f>
        <v>0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265</v>
      </c>
      <c r="AT546" s="227" t="s">
        <v>145</v>
      </c>
      <c r="AU546" s="227" t="s">
        <v>150</v>
      </c>
      <c r="AY546" s="17" t="s">
        <v>142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150</v>
      </c>
      <c r="BK546" s="228">
        <f>ROUND(I546*H546,2)</f>
        <v>0</v>
      </c>
      <c r="BL546" s="17" t="s">
        <v>265</v>
      </c>
      <c r="BM546" s="227" t="s">
        <v>485</v>
      </c>
    </row>
    <row r="547" s="13" customFormat="1">
      <c r="A547" s="13"/>
      <c r="B547" s="229"/>
      <c r="C547" s="230"/>
      <c r="D547" s="231" t="s">
        <v>152</v>
      </c>
      <c r="E547" s="232" t="s">
        <v>1</v>
      </c>
      <c r="F547" s="233" t="s">
        <v>486</v>
      </c>
      <c r="G547" s="230"/>
      <c r="H547" s="232" t="s">
        <v>1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152</v>
      </c>
      <c r="AU547" s="239" t="s">
        <v>150</v>
      </c>
      <c r="AV547" s="13" t="s">
        <v>81</v>
      </c>
      <c r="AW547" s="13" t="s">
        <v>30</v>
      </c>
      <c r="AX547" s="13" t="s">
        <v>73</v>
      </c>
      <c r="AY547" s="239" t="s">
        <v>142</v>
      </c>
    </row>
    <row r="548" s="13" customFormat="1">
      <c r="A548" s="13"/>
      <c r="B548" s="229"/>
      <c r="C548" s="230"/>
      <c r="D548" s="231" t="s">
        <v>152</v>
      </c>
      <c r="E548" s="232" t="s">
        <v>1</v>
      </c>
      <c r="F548" s="233" t="s">
        <v>193</v>
      </c>
      <c r="G548" s="230"/>
      <c r="H548" s="232" t="s">
        <v>1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152</v>
      </c>
      <c r="AU548" s="239" t="s">
        <v>150</v>
      </c>
      <c r="AV548" s="13" t="s">
        <v>81</v>
      </c>
      <c r="AW548" s="13" t="s">
        <v>30</v>
      </c>
      <c r="AX548" s="13" t="s">
        <v>73</v>
      </c>
      <c r="AY548" s="239" t="s">
        <v>142</v>
      </c>
    </row>
    <row r="549" s="14" customFormat="1">
      <c r="A549" s="14"/>
      <c r="B549" s="240"/>
      <c r="C549" s="241"/>
      <c r="D549" s="231" t="s">
        <v>152</v>
      </c>
      <c r="E549" s="242" t="s">
        <v>1</v>
      </c>
      <c r="F549" s="243" t="s">
        <v>194</v>
      </c>
      <c r="G549" s="241"/>
      <c r="H549" s="244">
        <v>13.821999999999999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152</v>
      </c>
      <c r="AU549" s="250" t="s">
        <v>150</v>
      </c>
      <c r="AV549" s="14" t="s">
        <v>150</v>
      </c>
      <c r="AW549" s="14" t="s">
        <v>30</v>
      </c>
      <c r="AX549" s="14" t="s">
        <v>73</v>
      </c>
      <c r="AY549" s="250" t="s">
        <v>142</v>
      </c>
    </row>
    <row r="550" s="13" customFormat="1">
      <c r="A550" s="13"/>
      <c r="B550" s="229"/>
      <c r="C550" s="230"/>
      <c r="D550" s="231" t="s">
        <v>152</v>
      </c>
      <c r="E550" s="232" t="s">
        <v>1</v>
      </c>
      <c r="F550" s="233" t="s">
        <v>293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152</v>
      </c>
      <c r="AU550" s="239" t="s">
        <v>150</v>
      </c>
      <c r="AV550" s="13" t="s">
        <v>81</v>
      </c>
      <c r="AW550" s="13" t="s">
        <v>30</v>
      </c>
      <c r="AX550" s="13" t="s">
        <v>73</v>
      </c>
      <c r="AY550" s="239" t="s">
        <v>142</v>
      </c>
    </row>
    <row r="551" s="14" customFormat="1">
      <c r="A551" s="14"/>
      <c r="B551" s="240"/>
      <c r="C551" s="241"/>
      <c r="D551" s="231" t="s">
        <v>152</v>
      </c>
      <c r="E551" s="242" t="s">
        <v>1</v>
      </c>
      <c r="F551" s="243" t="s">
        <v>196</v>
      </c>
      <c r="G551" s="241"/>
      <c r="H551" s="244">
        <v>3.9670000000000001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152</v>
      </c>
      <c r="AU551" s="250" t="s">
        <v>150</v>
      </c>
      <c r="AV551" s="14" t="s">
        <v>150</v>
      </c>
      <c r="AW551" s="14" t="s">
        <v>30</v>
      </c>
      <c r="AX551" s="14" t="s">
        <v>73</v>
      </c>
      <c r="AY551" s="250" t="s">
        <v>142</v>
      </c>
    </row>
    <row r="552" s="13" customFormat="1">
      <c r="A552" s="13"/>
      <c r="B552" s="229"/>
      <c r="C552" s="230"/>
      <c r="D552" s="231" t="s">
        <v>152</v>
      </c>
      <c r="E552" s="232" t="s">
        <v>1</v>
      </c>
      <c r="F552" s="233" t="s">
        <v>189</v>
      </c>
      <c r="G552" s="230"/>
      <c r="H552" s="232" t="s">
        <v>1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152</v>
      </c>
      <c r="AU552" s="239" t="s">
        <v>150</v>
      </c>
      <c r="AV552" s="13" t="s">
        <v>81</v>
      </c>
      <c r="AW552" s="13" t="s">
        <v>30</v>
      </c>
      <c r="AX552" s="13" t="s">
        <v>73</v>
      </c>
      <c r="AY552" s="239" t="s">
        <v>142</v>
      </c>
    </row>
    <row r="553" s="14" customFormat="1">
      <c r="A553" s="14"/>
      <c r="B553" s="240"/>
      <c r="C553" s="241"/>
      <c r="D553" s="231" t="s">
        <v>152</v>
      </c>
      <c r="E553" s="242" t="s">
        <v>1</v>
      </c>
      <c r="F553" s="243" t="s">
        <v>190</v>
      </c>
      <c r="G553" s="241"/>
      <c r="H553" s="244">
        <v>17.864000000000001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152</v>
      </c>
      <c r="AU553" s="250" t="s">
        <v>150</v>
      </c>
      <c r="AV553" s="14" t="s">
        <v>150</v>
      </c>
      <c r="AW553" s="14" t="s">
        <v>30</v>
      </c>
      <c r="AX553" s="14" t="s">
        <v>73</v>
      </c>
      <c r="AY553" s="250" t="s">
        <v>142</v>
      </c>
    </row>
    <row r="554" s="13" customFormat="1">
      <c r="A554" s="13"/>
      <c r="B554" s="229"/>
      <c r="C554" s="230"/>
      <c r="D554" s="231" t="s">
        <v>152</v>
      </c>
      <c r="E554" s="232" t="s">
        <v>1</v>
      </c>
      <c r="F554" s="233" t="s">
        <v>191</v>
      </c>
      <c r="G554" s="230"/>
      <c r="H554" s="232" t="s">
        <v>1</v>
      </c>
      <c r="I554" s="234"/>
      <c r="J554" s="230"/>
      <c r="K554" s="230"/>
      <c r="L554" s="235"/>
      <c r="M554" s="236"/>
      <c r="N554" s="237"/>
      <c r="O554" s="237"/>
      <c r="P554" s="237"/>
      <c r="Q554" s="237"/>
      <c r="R554" s="237"/>
      <c r="S554" s="237"/>
      <c r="T554" s="23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9" t="s">
        <v>152</v>
      </c>
      <c r="AU554" s="239" t="s">
        <v>150</v>
      </c>
      <c r="AV554" s="13" t="s">
        <v>81</v>
      </c>
      <c r="AW554" s="13" t="s">
        <v>30</v>
      </c>
      <c r="AX554" s="13" t="s">
        <v>73</v>
      </c>
      <c r="AY554" s="239" t="s">
        <v>142</v>
      </c>
    </row>
    <row r="555" s="14" customFormat="1">
      <c r="A555" s="14"/>
      <c r="B555" s="240"/>
      <c r="C555" s="241"/>
      <c r="D555" s="231" t="s">
        <v>152</v>
      </c>
      <c r="E555" s="242" t="s">
        <v>1</v>
      </c>
      <c r="F555" s="243" t="s">
        <v>192</v>
      </c>
      <c r="G555" s="241"/>
      <c r="H555" s="244">
        <v>18.681999999999999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152</v>
      </c>
      <c r="AU555" s="250" t="s">
        <v>150</v>
      </c>
      <c r="AV555" s="14" t="s">
        <v>150</v>
      </c>
      <c r="AW555" s="14" t="s">
        <v>30</v>
      </c>
      <c r="AX555" s="14" t="s">
        <v>73</v>
      </c>
      <c r="AY555" s="250" t="s">
        <v>142</v>
      </c>
    </row>
    <row r="556" s="13" customFormat="1">
      <c r="A556" s="13"/>
      <c r="B556" s="229"/>
      <c r="C556" s="230"/>
      <c r="D556" s="231" t="s">
        <v>152</v>
      </c>
      <c r="E556" s="232" t="s">
        <v>1</v>
      </c>
      <c r="F556" s="233" t="s">
        <v>199</v>
      </c>
      <c r="G556" s="230"/>
      <c r="H556" s="232" t="s">
        <v>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152</v>
      </c>
      <c r="AU556" s="239" t="s">
        <v>150</v>
      </c>
      <c r="AV556" s="13" t="s">
        <v>81</v>
      </c>
      <c r="AW556" s="13" t="s">
        <v>30</v>
      </c>
      <c r="AX556" s="13" t="s">
        <v>73</v>
      </c>
      <c r="AY556" s="239" t="s">
        <v>142</v>
      </c>
    </row>
    <row r="557" s="14" customFormat="1">
      <c r="A557" s="14"/>
      <c r="B557" s="240"/>
      <c r="C557" s="241"/>
      <c r="D557" s="231" t="s">
        <v>152</v>
      </c>
      <c r="E557" s="242" t="s">
        <v>1</v>
      </c>
      <c r="F557" s="243" t="s">
        <v>200</v>
      </c>
      <c r="G557" s="241"/>
      <c r="H557" s="244">
        <v>9.6669999999999998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152</v>
      </c>
      <c r="AU557" s="250" t="s">
        <v>150</v>
      </c>
      <c r="AV557" s="14" t="s">
        <v>150</v>
      </c>
      <c r="AW557" s="14" t="s">
        <v>30</v>
      </c>
      <c r="AX557" s="14" t="s">
        <v>73</v>
      </c>
      <c r="AY557" s="250" t="s">
        <v>142</v>
      </c>
    </row>
    <row r="558" s="15" customFormat="1">
      <c r="A558" s="15"/>
      <c r="B558" s="262"/>
      <c r="C558" s="263"/>
      <c r="D558" s="231" t="s">
        <v>152</v>
      </c>
      <c r="E558" s="264" t="s">
        <v>1</v>
      </c>
      <c r="F558" s="265" t="s">
        <v>173</v>
      </c>
      <c r="G558" s="263"/>
      <c r="H558" s="266">
        <v>64.001999999999995</v>
      </c>
      <c r="I558" s="267"/>
      <c r="J558" s="263"/>
      <c r="K558" s="263"/>
      <c r="L558" s="268"/>
      <c r="M558" s="269"/>
      <c r="N558" s="270"/>
      <c r="O558" s="270"/>
      <c r="P558" s="270"/>
      <c r="Q558" s="270"/>
      <c r="R558" s="270"/>
      <c r="S558" s="270"/>
      <c r="T558" s="271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72" t="s">
        <v>152</v>
      </c>
      <c r="AU558" s="272" t="s">
        <v>150</v>
      </c>
      <c r="AV558" s="15" t="s">
        <v>149</v>
      </c>
      <c r="AW558" s="15" t="s">
        <v>30</v>
      </c>
      <c r="AX558" s="15" t="s">
        <v>81</v>
      </c>
      <c r="AY558" s="272" t="s">
        <v>142</v>
      </c>
    </row>
    <row r="559" s="2" customFormat="1" ht="24.15" customHeight="1">
      <c r="A559" s="38"/>
      <c r="B559" s="39"/>
      <c r="C559" s="251" t="s">
        <v>487</v>
      </c>
      <c r="D559" s="251" t="s">
        <v>155</v>
      </c>
      <c r="E559" s="252" t="s">
        <v>488</v>
      </c>
      <c r="F559" s="253" t="s">
        <v>489</v>
      </c>
      <c r="G559" s="254" t="s">
        <v>169</v>
      </c>
      <c r="H559" s="255">
        <v>77.441999999999993</v>
      </c>
      <c r="I559" s="256"/>
      <c r="J559" s="257">
        <f>ROUND(I559*H559,2)</f>
        <v>0</v>
      </c>
      <c r="K559" s="258"/>
      <c r="L559" s="259"/>
      <c r="M559" s="260" t="s">
        <v>1</v>
      </c>
      <c r="N559" s="261" t="s">
        <v>39</v>
      </c>
      <c r="O559" s="91"/>
      <c r="P559" s="225">
        <f>O559*H559</f>
        <v>0</v>
      </c>
      <c r="Q559" s="225">
        <v>0.00038999999999999999</v>
      </c>
      <c r="R559" s="225">
        <f>Q559*H559</f>
        <v>0.030202379999999997</v>
      </c>
      <c r="S559" s="225">
        <v>0</v>
      </c>
      <c r="T559" s="22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347</v>
      </c>
      <c r="AT559" s="227" t="s">
        <v>155</v>
      </c>
      <c r="AU559" s="227" t="s">
        <v>150</v>
      </c>
      <c r="AY559" s="17" t="s">
        <v>142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150</v>
      </c>
      <c r="BK559" s="228">
        <f>ROUND(I559*H559,2)</f>
        <v>0</v>
      </c>
      <c r="BL559" s="17" t="s">
        <v>265</v>
      </c>
      <c r="BM559" s="227" t="s">
        <v>490</v>
      </c>
    </row>
    <row r="560" s="14" customFormat="1">
      <c r="A560" s="14"/>
      <c r="B560" s="240"/>
      <c r="C560" s="241"/>
      <c r="D560" s="231" t="s">
        <v>152</v>
      </c>
      <c r="E560" s="242" t="s">
        <v>1</v>
      </c>
      <c r="F560" s="243" t="s">
        <v>298</v>
      </c>
      <c r="G560" s="241"/>
      <c r="H560" s="244">
        <v>70.402000000000001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152</v>
      </c>
      <c r="AU560" s="250" t="s">
        <v>150</v>
      </c>
      <c r="AV560" s="14" t="s">
        <v>150</v>
      </c>
      <c r="AW560" s="14" t="s">
        <v>30</v>
      </c>
      <c r="AX560" s="14" t="s">
        <v>81</v>
      </c>
      <c r="AY560" s="250" t="s">
        <v>142</v>
      </c>
    </row>
    <row r="561" s="14" customFormat="1">
      <c r="A561" s="14"/>
      <c r="B561" s="240"/>
      <c r="C561" s="241"/>
      <c r="D561" s="231" t="s">
        <v>152</v>
      </c>
      <c r="E561" s="241"/>
      <c r="F561" s="243" t="s">
        <v>491</v>
      </c>
      <c r="G561" s="241"/>
      <c r="H561" s="244">
        <v>77.441999999999993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152</v>
      </c>
      <c r="AU561" s="250" t="s">
        <v>150</v>
      </c>
      <c r="AV561" s="14" t="s">
        <v>150</v>
      </c>
      <c r="AW561" s="14" t="s">
        <v>4</v>
      </c>
      <c r="AX561" s="14" t="s">
        <v>81</v>
      </c>
      <c r="AY561" s="250" t="s">
        <v>142</v>
      </c>
    </row>
    <row r="562" s="2" customFormat="1" ht="24.15" customHeight="1">
      <c r="A562" s="38"/>
      <c r="B562" s="39"/>
      <c r="C562" s="215" t="s">
        <v>492</v>
      </c>
      <c r="D562" s="215" t="s">
        <v>145</v>
      </c>
      <c r="E562" s="216" t="s">
        <v>493</v>
      </c>
      <c r="F562" s="217" t="s">
        <v>494</v>
      </c>
      <c r="G562" s="218" t="s">
        <v>148</v>
      </c>
      <c r="H562" s="219">
        <v>0.80900000000000005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265</v>
      </c>
      <c r="AT562" s="227" t="s">
        <v>145</v>
      </c>
      <c r="AU562" s="227" t="s">
        <v>150</v>
      </c>
      <c r="AY562" s="17" t="s">
        <v>142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150</v>
      </c>
      <c r="BK562" s="228">
        <f>ROUND(I562*H562,2)</f>
        <v>0</v>
      </c>
      <c r="BL562" s="17" t="s">
        <v>265</v>
      </c>
      <c r="BM562" s="227" t="s">
        <v>495</v>
      </c>
    </row>
    <row r="563" s="2" customFormat="1" ht="24.15" customHeight="1">
      <c r="A563" s="38"/>
      <c r="B563" s="39"/>
      <c r="C563" s="215" t="s">
        <v>496</v>
      </c>
      <c r="D563" s="215" t="s">
        <v>145</v>
      </c>
      <c r="E563" s="216" t="s">
        <v>497</v>
      </c>
      <c r="F563" s="217" t="s">
        <v>498</v>
      </c>
      <c r="G563" s="218" t="s">
        <v>148</v>
      </c>
      <c r="H563" s="219">
        <v>0.80900000000000005</v>
      </c>
      <c r="I563" s="220"/>
      <c r="J563" s="221">
        <f>ROUND(I563*H563,2)</f>
        <v>0</v>
      </c>
      <c r="K563" s="222"/>
      <c r="L563" s="44"/>
      <c r="M563" s="223" t="s">
        <v>1</v>
      </c>
      <c r="N563" s="224" t="s">
        <v>39</v>
      </c>
      <c r="O563" s="91"/>
      <c r="P563" s="225">
        <f>O563*H563</f>
        <v>0</v>
      </c>
      <c r="Q563" s="225">
        <v>0</v>
      </c>
      <c r="R563" s="225">
        <f>Q563*H563</f>
        <v>0</v>
      </c>
      <c r="S563" s="225">
        <v>0</v>
      </c>
      <c r="T563" s="22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265</v>
      </c>
      <c r="AT563" s="227" t="s">
        <v>145</v>
      </c>
      <c r="AU563" s="227" t="s">
        <v>150</v>
      </c>
      <c r="AY563" s="17" t="s">
        <v>142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150</v>
      </c>
      <c r="BK563" s="228">
        <f>ROUND(I563*H563,2)</f>
        <v>0</v>
      </c>
      <c r="BL563" s="17" t="s">
        <v>265</v>
      </c>
      <c r="BM563" s="227" t="s">
        <v>499</v>
      </c>
    </row>
    <row r="564" s="12" customFormat="1" ht="22.8" customHeight="1">
      <c r="A564" s="12"/>
      <c r="B564" s="199"/>
      <c r="C564" s="200"/>
      <c r="D564" s="201" t="s">
        <v>72</v>
      </c>
      <c r="E564" s="213" t="s">
        <v>500</v>
      </c>
      <c r="F564" s="213" t="s">
        <v>501</v>
      </c>
      <c r="G564" s="200"/>
      <c r="H564" s="200"/>
      <c r="I564" s="203"/>
      <c r="J564" s="214">
        <f>BK564</f>
        <v>0</v>
      </c>
      <c r="K564" s="200"/>
      <c r="L564" s="205"/>
      <c r="M564" s="206"/>
      <c r="N564" s="207"/>
      <c r="O564" s="207"/>
      <c r="P564" s="208">
        <f>SUM(P565:P625)</f>
        <v>0</v>
      </c>
      <c r="Q564" s="207"/>
      <c r="R564" s="208">
        <f>SUM(R565:R625)</f>
        <v>0.013060000000000002</v>
      </c>
      <c r="S564" s="207"/>
      <c r="T564" s="209">
        <f>SUM(T565:T625)</f>
        <v>0.032030000000000003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0" t="s">
        <v>150</v>
      </c>
      <c r="AT564" s="211" t="s">
        <v>72</v>
      </c>
      <c r="AU564" s="211" t="s">
        <v>81</v>
      </c>
      <c r="AY564" s="210" t="s">
        <v>142</v>
      </c>
      <c r="BK564" s="212">
        <f>SUM(BK565:BK625)</f>
        <v>0</v>
      </c>
    </row>
    <row r="565" s="2" customFormat="1" ht="14.4" customHeight="1">
      <c r="A565" s="38"/>
      <c r="B565" s="39"/>
      <c r="C565" s="215" t="s">
        <v>502</v>
      </c>
      <c r="D565" s="215" t="s">
        <v>145</v>
      </c>
      <c r="E565" s="216" t="s">
        <v>503</v>
      </c>
      <c r="F565" s="217" t="s">
        <v>504</v>
      </c>
      <c r="G565" s="218" t="s">
        <v>286</v>
      </c>
      <c r="H565" s="219">
        <v>0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</v>
      </c>
      <c r="R565" s="225">
        <f>Q565*H565</f>
        <v>0</v>
      </c>
      <c r="S565" s="225">
        <v>0.014919999999999999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265</v>
      </c>
      <c r="AT565" s="227" t="s">
        <v>145</v>
      </c>
      <c r="AU565" s="227" t="s">
        <v>150</v>
      </c>
      <c r="AY565" s="17" t="s">
        <v>142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150</v>
      </c>
      <c r="BK565" s="228">
        <f>ROUND(I565*H565,2)</f>
        <v>0</v>
      </c>
      <c r="BL565" s="17" t="s">
        <v>265</v>
      </c>
      <c r="BM565" s="227" t="s">
        <v>505</v>
      </c>
    </row>
    <row r="566" s="13" customFormat="1">
      <c r="A566" s="13"/>
      <c r="B566" s="229"/>
      <c r="C566" s="230"/>
      <c r="D566" s="231" t="s">
        <v>152</v>
      </c>
      <c r="E566" s="232" t="s">
        <v>1</v>
      </c>
      <c r="F566" s="233" t="s">
        <v>203</v>
      </c>
      <c r="G566" s="230"/>
      <c r="H566" s="232" t="s">
        <v>1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152</v>
      </c>
      <c r="AU566" s="239" t="s">
        <v>150</v>
      </c>
      <c r="AV566" s="13" t="s">
        <v>81</v>
      </c>
      <c r="AW566" s="13" t="s">
        <v>30</v>
      </c>
      <c r="AX566" s="13" t="s">
        <v>73</v>
      </c>
      <c r="AY566" s="239" t="s">
        <v>142</v>
      </c>
    </row>
    <row r="567" s="14" customFormat="1">
      <c r="A567" s="14"/>
      <c r="B567" s="240"/>
      <c r="C567" s="241"/>
      <c r="D567" s="231" t="s">
        <v>152</v>
      </c>
      <c r="E567" s="242" t="s">
        <v>1</v>
      </c>
      <c r="F567" s="243" t="s">
        <v>73</v>
      </c>
      <c r="G567" s="241"/>
      <c r="H567" s="244">
        <v>0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152</v>
      </c>
      <c r="AU567" s="250" t="s">
        <v>150</v>
      </c>
      <c r="AV567" s="14" t="s">
        <v>150</v>
      </c>
      <c r="AW567" s="14" t="s">
        <v>30</v>
      </c>
      <c r="AX567" s="14" t="s">
        <v>81</v>
      </c>
      <c r="AY567" s="250" t="s">
        <v>142</v>
      </c>
    </row>
    <row r="568" s="2" customFormat="1" ht="14.4" customHeight="1">
      <c r="A568" s="38"/>
      <c r="B568" s="39"/>
      <c r="C568" s="215" t="s">
        <v>506</v>
      </c>
      <c r="D568" s="215" t="s">
        <v>145</v>
      </c>
      <c r="E568" s="216" t="s">
        <v>507</v>
      </c>
      <c r="F568" s="217" t="s">
        <v>508</v>
      </c>
      <c r="G568" s="218" t="s">
        <v>164</v>
      </c>
      <c r="H568" s="219">
        <v>1</v>
      </c>
      <c r="I568" s="220"/>
      <c r="J568" s="221">
        <f>ROUND(I568*H568,2)</f>
        <v>0</v>
      </c>
      <c r="K568" s="222"/>
      <c r="L568" s="44"/>
      <c r="M568" s="223" t="s">
        <v>1</v>
      </c>
      <c r="N568" s="224" t="s">
        <v>39</v>
      </c>
      <c r="O568" s="91"/>
      <c r="P568" s="225">
        <f>O568*H568</f>
        <v>0</v>
      </c>
      <c r="Q568" s="225">
        <v>0.0020200000000000001</v>
      </c>
      <c r="R568" s="225">
        <f>Q568*H568</f>
        <v>0.0020200000000000001</v>
      </c>
      <c r="S568" s="225">
        <v>0</v>
      </c>
      <c r="T568" s="226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265</v>
      </c>
      <c r="AT568" s="227" t="s">
        <v>145</v>
      </c>
      <c r="AU568" s="227" t="s">
        <v>150</v>
      </c>
      <c r="AY568" s="17" t="s">
        <v>142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150</v>
      </c>
      <c r="BK568" s="228">
        <f>ROUND(I568*H568,2)</f>
        <v>0</v>
      </c>
      <c r="BL568" s="17" t="s">
        <v>265</v>
      </c>
      <c r="BM568" s="227" t="s">
        <v>509</v>
      </c>
    </row>
    <row r="569" s="14" customFormat="1">
      <c r="A569" s="14"/>
      <c r="B569" s="240"/>
      <c r="C569" s="241"/>
      <c r="D569" s="231" t="s">
        <v>152</v>
      </c>
      <c r="E569" s="242" t="s">
        <v>1</v>
      </c>
      <c r="F569" s="243" t="s">
        <v>81</v>
      </c>
      <c r="G569" s="241"/>
      <c r="H569" s="244">
        <v>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152</v>
      </c>
      <c r="AU569" s="250" t="s">
        <v>150</v>
      </c>
      <c r="AV569" s="14" t="s">
        <v>150</v>
      </c>
      <c r="AW569" s="14" t="s">
        <v>30</v>
      </c>
      <c r="AX569" s="14" t="s">
        <v>81</v>
      </c>
      <c r="AY569" s="250" t="s">
        <v>142</v>
      </c>
    </row>
    <row r="570" s="2" customFormat="1" ht="14.4" customHeight="1">
      <c r="A570" s="38"/>
      <c r="B570" s="39"/>
      <c r="C570" s="215" t="s">
        <v>510</v>
      </c>
      <c r="D570" s="215" t="s">
        <v>145</v>
      </c>
      <c r="E570" s="216" t="s">
        <v>511</v>
      </c>
      <c r="F570" s="217" t="s">
        <v>512</v>
      </c>
      <c r="G570" s="218" t="s">
        <v>164</v>
      </c>
      <c r="H570" s="219">
        <v>2</v>
      </c>
      <c r="I570" s="220"/>
      <c r="J570" s="221">
        <f>ROUND(I570*H570,2)</f>
        <v>0</v>
      </c>
      <c r="K570" s="222"/>
      <c r="L570" s="44"/>
      <c r="M570" s="223" t="s">
        <v>1</v>
      </c>
      <c r="N570" s="224" t="s">
        <v>39</v>
      </c>
      <c r="O570" s="91"/>
      <c r="P570" s="225">
        <f>O570*H570</f>
        <v>0</v>
      </c>
      <c r="Q570" s="225">
        <v>0</v>
      </c>
      <c r="R570" s="225">
        <f>Q570*H570</f>
        <v>0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265</v>
      </c>
      <c r="AT570" s="227" t="s">
        <v>145</v>
      </c>
      <c r="AU570" s="227" t="s">
        <v>150</v>
      </c>
      <c r="AY570" s="17" t="s">
        <v>142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150</v>
      </c>
      <c r="BK570" s="228">
        <f>ROUND(I570*H570,2)</f>
        <v>0</v>
      </c>
      <c r="BL570" s="17" t="s">
        <v>265</v>
      </c>
      <c r="BM570" s="227" t="s">
        <v>513</v>
      </c>
    </row>
    <row r="571" s="13" customFormat="1">
      <c r="A571" s="13"/>
      <c r="B571" s="229"/>
      <c r="C571" s="230"/>
      <c r="D571" s="231" t="s">
        <v>152</v>
      </c>
      <c r="E571" s="232" t="s">
        <v>1</v>
      </c>
      <c r="F571" s="233" t="s">
        <v>514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152</v>
      </c>
      <c r="AU571" s="239" t="s">
        <v>150</v>
      </c>
      <c r="AV571" s="13" t="s">
        <v>81</v>
      </c>
      <c r="AW571" s="13" t="s">
        <v>30</v>
      </c>
      <c r="AX571" s="13" t="s">
        <v>73</v>
      </c>
      <c r="AY571" s="239" t="s">
        <v>142</v>
      </c>
    </row>
    <row r="572" s="14" customFormat="1">
      <c r="A572" s="14"/>
      <c r="B572" s="240"/>
      <c r="C572" s="241"/>
      <c r="D572" s="231" t="s">
        <v>152</v>
      </c>
      <c r="E572" s="242" t="s">
        <v>1</v>
      </c>
      <c r="F572" s="243" t="s">
        <v>81</v>
      </c>
      <c r="G572" s="241"/>
      <c r="H572" s="244">
        <v>1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152</v>
      </c>
      <c r="AU572" s="250" t="s">
        <v>150</v>
      </c>
      <c r="AV572" s="14" t="s">
        <v>150</v>
      </c>
      <c r="AW572" s="14" t="s">
        <v>30</v>
      </c>
      <c r="AX572" s="14" t="s">
        <v>73</v>
      </c>
      <c r="AY572" s="250" t="s">
        <v>142</v>
      </c>
    </row>
    <row r="573" s="13" customFormat="1">
      <c r="A573" s="13"/>
      <c r="B573" s="229"/>
      <c r="C573" s="230"/>
      <c r="D573" s="231" t="s">
        <v>152</v>
      </c>
      <c r="E573" s="232" t="s">
        <v>1</v>
      </c>
      <c r="F573" s="233" t="s">
        <v>515</v>
      </c>
      <c r="G573" s="230"/>
      <c r="H573" s="232" t="s">
        <v>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152</v>
      </c>
      <c r="AU573" s="239" t="s">
        <v>150</v>
      </c>
      <c r="AV573" s="13" t="s">
        <v>81</v>
      </c>
      <c r="AW573" s="13" t="s">
        <v>30</v>
      </c>
      <c r="AX573" s="13" t="s">
        <v>73</v>
      </c>
      <c r="AY573" s="239" t="s">
        <v>142</v>
      </c>
    </row>
    <row r="574" s="14" customFormat="1">
      <c r="A574" s="14"/>
      <c r="B574" s="240"/>
      <c r="C574" s="241"/>
      <c r="D574" s="231" t="s">
        <v>152</v>
      </c>
      <c r="E574" s="242" t="s">
        <v>1</v>
      </c>
      <c r="F574" s="243" t="s">
        <v>81</v>
      </c>
      <c r="G574" s="241"/>
      <c r="H574" s="244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0" t="s">
        <v>152</v>
      </c>
      <c r="AU574" s="250" t="s">
        <v>150</v>
      </c>
      <c r="AV574" s="14" t="s">
        <v>150</v>
      </c>
      <c r="AW574" s="14" t="s">
        <v>30</v>
      </c>
      <c r="AX574" s="14" t="s">
        <v>73</v>
      </c>
      <c r="AY574" s="250" t="s">
        <v>142</v>
      </c>
    </row>
    <row r="575" s="15" customFormat="1">
      <c r="A575" s="15"/>
      <c r="B575" s="262"/>
      <c r="C575" s="263"/>
      <c r="D575" s="231" t="s">
        <v>152</v>
      </c>
      <c r="E575" s="264" t="s">
        <v>1</v>
      </c>
      <c r="F575" s="265" t="s">
        <v>173</v>
      </c>
      <c r="G575" s="263"/>
      <c r="H575" s="266">
        <v>2</v>
      </c>
      <c r="I575" s="267"/>
      <c r="J575" s="263"/>
      <c r="K575" s="263"/>
      <c r="L575" s="268"/>
      <c r="M575" s="269"/>
      <c r="N575" s="270"/>
      <c r="O575" s="270"/>
      <c r="P575" s="270"/>
      <c r="Q575" s="270"/>
      <c r="R575" s="270"/>
      <c r="S575" s="270"/>
      <c r="T575" s="271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72" t="s">
        <v>152</v>
      </c>
      <c r="AU575" s="272" t="s">
        <v>150</v>
      </c>
      <c r="AV575" s="15" t="s">
        <v>149</v>
      </c>
      <c r="AW575" s="15" t="s">
        <v>30</v>
      </c>
      <c r="AX575" s="15" t="s">
        <v>81</v>
      </c>
      <c r="AY575" s="272" t="s">
        <v>142</v>
      </c>
    </row>
    <row r="576" s="2" customFormat="1" ht="14.4" customHeight="1">
      <c r="A576" s="38"/>
      <c r="B576" s="39"/>
      <c r="C576" s="215" t="s">
        <v>516</v>
      </c>
      <c r="D576" s="215" t="s">
        <v>145</v>
      </c>
      <c r="E576" s="216" t="s">
        <v>517</v>
      </c>
      <c r="F576" s="217" t="s">
        <v>518</v>
      </c>
      <c r="G576" s="218" t="s">
        <v>286</v>
      </c>
      <c r="H576" s="219">
        <v>6.5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39</v>
      </c>
      <c r="O576" s="91"/>
      <c r="P576" s="225">
        <f>O576*H576</f>
        <v>0</v>
      </c>
      <c r="Q576" s="225">
        <v>0</v>
      </c>
      <c r="R576" s="225">
        <f>Q576*H576</f>
        <v>0</v>
      </c>
      <c r="S576" s="225">
        <v>0.0020999999999999999</v>
      </c>
      <c r="T576" s="226">
        <f>S576*H576</f>
        <v>0.013649999999999999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265</v>
      </c>
      <c r="AT576" s="227" t="s">
        <v>145</v>
      </c>
      <c r="AU576" s="227" t="s">
        <v>150</v>
      </c>
      <c r="AY576" s="17" t="s">
        <v>142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150</v>
      </c>
      <c r="BK576" s="228">
        <f>ROUND(I576*H576,2)</f>
        <v>0</v>
      </c>
      <c r="BL576" s="17" t="s">
        <v>265</v>
      </c>
      <c r="BM576" s="227" t="s">
        <v>519</v>
      </c>
    </row>
    <row r="577" s="13" customFormat="1">
      <c r="A577" s="13"/>
      <c r="B577" s="229"/>
      <c r="C577" s="230"/>
      <c r="D577" s="231" t="s">
        <v>152</v>
      </c>
      <c r="E577" s="232" t="s">
        <v>1</v>
      </c>
      <c r="F577" s="233" t="s">
        <v>520</v>
      </c>
      <c r="G577" s="230"/>
      <c r="H577" s="232" t="s">
        <v>1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152</v>
      </c>
      <c r="AU577" s="239" t="s">
        <v>150</v>
      </c>
      <c r="AV577" s="13" t="s">
        <v>81</v>
      </c>
      <c r="AW577" s="13" t="s">
        <v>30</v>
      </c>
      <c r="AX577" s="13" t="s">
        <v>73</v>
      </c>
      <c r="AY577" s="239" t="s">
        <v>142</v>
      </c>
    </row>
    <row r="578" s="14" customFormat="1">
      <c r="A578" s="14"/>
      <c r="B578" s="240"/>
      <c r="C578" s="241"/>
      <c r="D578" s="231" t="s">
        <v>152</v>
      </c>
      <c r="E578" s="242" t="s">
        <v>1</v>
      </c>
      <c r="F578" s="243" t="s">
        <v>521</v>
      </c>
      <c r="G578" s="241"/>
      <c r="H578" s="244">
        <v>2.5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152</v>
      </c>
      <c r="AU578" s="250" t="s">
        <v>150</v>
      </c>
      <c r="AV578" s="14" t="s">
        <v>150</v>
      </c>
      <c r="AW578" s="14" t="s">
        <v>30</v>
      </c>
      <c r="AX578" s="14" t="s">
        <v>73</v>
      </c>
      <c r="AY578" s="250" t="s">
        <v>142</v>
      </c>
    </row>
    <row r="579" s="13" customFormat="1">
      <c r="A579" s="13"/>
      <c r="B579" s="229"/>
      <c r="C579" s="230"/>
      <c r="D579" s="231" t="s">
        <v>152</v>
      </c>
      <c r="E579" s="232" t="s">
        <v>1</v>
      </c>
      <c r="F579" s="233" t="s">
        <v>514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152</v>
      </c>
      <c r="AU579" s="239" t="s">
        <v>150</v>
      </c>
      <c r="AV579" s="13" t="s">
        <v>81</v>
      </c>
      <c r="AW579" s="13" t="s">
        <v>30</v>
      </c>
      <c r="AX579" s="13" t="s">
        <v>73</v>
      </c>
      <c r="AY579" s="239" t="s">
        <v>142</v>
      </c>
    </row>
    <row r="580" s="14" customFormat="1">
      <c r="A580" s="14"/>
      <c r="B580" s="240"/>
      <c r="C580" s="241"/>
      <c r="D580" s="231" t="s">
        <v>152</v>
      </c>
      <c r="E580" s="242" t="s">
        <v>1</v>
      </c>
      <c r="F580" s="243" t="s">
        <v>150</v>
      </c>
      <c r="G580" s="241"/>
      <c r="H580" s="244">
        <v>2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152</v>
      </c>
      <c r="AU580" s="250" t="s">
        <v>150</v>
      </c>
      <c r="AV580" s="14" t="s">
        <v>150</v>
      </c>
      <c r="AW580" s="14" t="s">
        <v>30</v>
      </c>
      <c r="AX580" s="14" t="s">
        <v>73</v>
      </c>
      <c r="AY580" s="250" t="s">
        <v>142</v>
      </c>
    </row>
    <row r="581" s="13" customFormat="1">
      <c r="A581" s="13"/>
      <c r="B581" s="229"/>
      <c r="C581" s="230"/>
      <c r="D581" s="231" t="s">
        <v>152</v>
      </c>
      <c r="E581" s="232" t="s">
        <v>1</v>
      </c>
      <c r="F581" s="233" t="s">
        <v>515</v>
      </c>
      <c r="G581" s="230"/>
      <c r="H581" s="232" t="s">
        <v>1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9" t="s">
        <v>152</v>
      </c>
      <c r="AU581" s="239" t="s">
        <v>150</v>
      </c>
      <c r="AV581" s="13" t="s">
        <v>81</v>
      </c>
      <c r="AW581" s="13" t="s">
        <v>30</v>
      </c>
      <c r="AX581" s="13" t="s">
        <v>73</v>
      </c>
      <c r="AY581" s="239" t="s">
        <v>142</v>
      </c>
    </row>
    <row r="582" s="14" customFormat="1">
      <c r="A582" s="14"/>
      <c r="B582" s="240"/>
      <c r="C582" s="241"/>
      <c r="D582" s="231" t="s">
        <v>152</v>
      </c>
      <c r="E582" s="242" t="s">
        <v>1</v>
      </c>
      <c r="F582" s="243" t="s">
        <v>150</v>
      </c>
      <c r="G582" s="241"/>
      <c r="H582" s="244">
        <v>2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152</v>
      </c>
      <c r="AU582" s="250" t="s">
        <v>150</v>
      </c>
      <c r="AV582" s="14" t="s">
        <v>150</v>
      </c>
      <c r="AW582" s="14" t="s">
        <v>30</v>
      </c>
      <c r="AX582" s="14" t="s">
        <v>73</v>
      </c>
      <c r="AY582" s="250" t="s">
        <v>142</v>
      </c>
    </row>
    <row r="583" s="15" customFormat="1">
      <c r="A583" s="15"/>
      <c r="B583" s="262"/>
      <c r="C583" s="263"/>
      <c r="D583" s="231" t="s">
        <v>152</v>
      </c>
      <c r="E583" s="264" t="s">
        <v>1</v>
      </c>
      <c r="F583" s="265" t="s">
        <v>173</v>
      </c>
      <c r="G583" s="263"/>
      <c r="H583" s="266">
        <v>6.5</v>
      </c>
      <c r="I583" s="267"/>
      <c r="J583" s="263"/>
      <c r="K583" s="263"/>
      <c r="L583" s="268"/>
      <c r="M583" s="269"/>
      <c r="N583" s="270"/>
      <c r="O583" s="270"/>
      <c r="P583" s="270"/>
      <c r="Q583" s="270"/>
      <c r="R583" s="270"/>
      <c r="S583" s="270"/>
      <c r="T583" s="271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72" t="s">
        <v>152</v>
      </c>
      <c r="AU583" s="272" t="s">
        <v>150</v>
      </c>
      <c r="AV583" s="15" t="s">
        <v>149</v>
      </c>
      <c r="AW583" s="15" t="s">
        <v>30</v>
      </c>
      <c r="AX583" s="15" t="s">
        <v>81</v>
      </c>
      <c r="AY583" s="272" t="s">
        <v>142</v>
      </c>
    </row>
    <row r="584" s="2" customFormat="1" ht="14.4" customHeight="1">
      <c r="A584" s="38"/>
      <c r="B584" s="39"/>
      <c r="C584" s="215" t="s">
        <v>522</v>
      </c>
      <c r="D584" s="215" t="s">
        <v>145</v>
      </c>
      <c r="E584" s="216" t="s">
        <v>523</v>
      </c>
      <c r="F584" s="217" t="s">
        <v>524</v>
      </c>
      <c r="G584" s="218" t="s">
        <v>286</v>
      </c>
      <c r="H584" s="219">
        <v>2</v>
      </c>
      <c r="I584" s="220"/>
      <c r="J584" s="221">
        <f>ROUND(I584*H584,2)</f>
        <v>0</v>
      </c>
      <c r="K584" s="222"/>
      <c r="L584" s="44"/>
      <c r="M584" s="223" t="s">
        <v>1</v>
      </c>
      <c r="N584" s="224" t="s">
        <v>39</v>
      </c>
      <c r="O584" s="91"/>
      <c r="P584" s="225">
        <f>O584*H584</f>
        <v>0</v>
      </c>
      <c r="Q584" s="225">
        <v>0.00036000000000000002</v>
      </c>
      <c r="R584" s="225">
        <f>Q584*H584</f>
        <v>0.00072000000000000005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265</v>
      </c>
      <c r="AT584" s="227" t="s">
        <v>145</v>
      </c>
      <c r="AU584" s="227" t="s">
        <v>150</v>
      </c>
      <c r="AY584" s="17" t="s">
        <v>142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150</v>
      </c>
      <c r="BK584" s="228">
        <f>ROUND(I584*H584,2)</f>
        <v>0</v>
      </c>
      <c r="BL584" s="17" t="s">
        <v>265</v>
      </c>
      <c r="BM584" s="227" t="s">
        <v>525</v>
      </c>
    </row>
    <row r="585" s="13" customFormat="1">
      <c r="A585" s="13"/>
      <c r="B585" s="229"/>
      <c r="C585" s="230"/>
      <c r="D585" s="231" t="s">
        <v>152</v>
      </c>
      <c r="E585" s="232" t="s">
        <v>1</v>
      </c>
      <c r="F585" s="233" t="s">
        <v>526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152</v>
      </c>
      <c r="AU585" s="239" t="s">
        <v>150</v>
      </c>
      <c r="AV585" s="13" t="s">
        <v>81</v>
      </c>
      <c r="AW585" s="13" t="s">
        <v>30</v>
      </c>
      <c r="AX585" s="13" t="s">
        <v>73</v>
      </c>
      <c r="AY585" s="239" t="s">
        <v>142</v>
      </c>
    </row>
    <row r="586" s="14" customFormat="1">
      <c r="A586" s="14"/>
      <c r="B586" s="240"/>
      <c r="C586" s="241"/>
      <c r="D586" s="231" t="s">
        <v>152</v>
      </c>
      <c r="E586" s="242" t="s">
        <v>1</v>
      </c>
      <c r="F586" s="243" t="s">
        <v>150</v>
      </c>
      <c r="G586" s="241"/>
      <c r="H586" s="244">
        <v>2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152</v>
      </c>
      <c r="AU586" s="250" t="s">
        <v>150</v>
      </c>
      <c r="AV586" s="14" t="s">
        <v>150</v>
      </c>
      <c r="AW586" s="14" t="s">
        <v>30</v>
      </c>
      <c r="AX586" s="14" t="s">
        <v>81</v>
      </c>
      <c r="AY586" s="250" t="s">
        <v>142</v>
      </c>
    </row>
    <row r="587" s="2" customFormat="1" ht="14.4" customHeight="1">
      <c r="A587" s="38"/>
      <c r="B587" s="39"/>
      <c r="C587" s="215" t="s">
        <v>527</v>
      </c>
      <c r="D587" s="215" t="s">
        <v>145</v>
      </c>
      <c r="E587" s="216" t="s">
        <v>528</v>
      </c>
      <c r="F587" s="217" t="s">
        <v>529</v>
      </c>
      <c r="G587" s="218" t="s">
        <v>286</v>
      </c>
      <c r="H587" s="219">
        <v>11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0.00046000000000000001</v>
      </c>
      <c r="R587" s="225">
        <f>Q587*H587</f>
        <v>0.0050600000000000003</v>
      </c>
      <c r="S587" s="225">
        <v>0</v>
      </c>
      <c r="T587" s="226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265</v>
      </c>
      <c r="AT587" s="227" t="s">
        <v>145</v>
      </c>
      <c r="AU587" s="227" t="s">
        <v>150</v>
      </c>
      <c r="AY587" s="17" t="s">
        <v>142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150</v>
      </c>
      <c r="BK587" s="228">
        <f>ROUND(I587*H587,2)</f>
        <v>0</v>
      </c>
      <c r="BL587" s="17" t="s">
        <v>265</v>
      </c>
      <c r="BM587" s="227" t="s">
        <v>530</v>
      </c>
    </row>
    <row r="588" s="13" customFormat="1">
      <c r="A588" s="13"/>
      <c r="B588" s="229"/>
      <c r="C588" s="230"/>
      <c r="D588" s="231" t="s">
        <v>152</v>
      </c>
      <c r="E588" s="232" t="s">
        <v>1</v>
      </c>
      <c r="F588" s="233" t="s">
        <v>531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152</v>
      </c>
      <c r="AU588" s="239" t="s">
        <v>150</v>
      </c>
      <c r="AV588" s="13" t="s">
        <v>81</v>
      </c>
      <c r="AW588" s="13" t="s">
        <v>30</v>
      </c>
      <c r="AX588" s="13" t="s">
        <v>73</v>
      </c>
      <c r="AY588" s="239" t="s">
        <v>142</v>
      </c>
    </row>
    <row r="589" s="14" customFormat="1">
      <c r="A589" s="14"/>
      <c r="B589" s="240"/>
      <c r="C589" s="241"/>
      <c r="D589" s="231" t="s">
        <v>152</v>
      </c>
      <c r="E589" s="242" t="s">
        <v>1</v>
      </c>
      <c r="F589" s="243" t="s">
        <v>158</v>
      </c>
      <c r="G589" s="241"/>
      <c r="H589" s="244">
        <v>8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152</v>
      </c>
      <c r="AU589" s="250" t="s">
        <v>150</v>
      </c>
      <c r="AV589" s="14" t="s">
        <v>150</v>
      </c>
      <c r="AW589" s="14" t="s">
        <v>30</v>
      </c>
      <c r="AX589" s="14" t="s">
        <v>73</v>
      </c>
      <c r="AY589" s="250" t="s">
        <v>142</v>
      </c>
    </row>
    <row r="590" s="13" customFormat="1">
      <c r="A590" s="13"/>
      <c r="B590" s="229"/>
      <c r="C590" s="230"/>
      <c r="D590" s="231" t="s">
        <v>152</v>
      </c>
      <c r="E590" s="232" t="s">
        <v>1</v>
      </c>
      <c r="F590" s="233" t="s">
        <v>532</v>
      </c>
      <c r="G590" s="230"/>
      <c r="H590" s="232" t="s">
        <v>1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152</v>
      </c>
      <c r="AU590" s="239" t="s">
        <v>150</v>
      </c>
      <c r="AV590" s="13" t="s">
        <v>81</v>
      </c>
      <c r="AW590" s="13" t="s">
        <v>30</v>
      </c>
      <c r="AX590" s="13" t="s">
        <v>73</v>
      </c>
      <c r="AY590" s="239" t="s">
        <v>142</v>
      </c>
    </row>
    <row r="591" s="14" customFormat="1">
      <c r="A591" s="14"/>
      <c r="B591" s="240"/>
      <c r="C591" s="241"/>
      <c r="D591" s="231" t="s">
        <v>152</v>
      </c>
      <c r="E591" s="242" t="s">
        <v>1</v>
      </c>
      <c r="F591" s="243" t="s">
        <v>143</v>
      </c>
      <c r="G591" s="241"/>
      <c r="H591" s="244">
        <v>3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152</v>
      </c>
      <c r="AU591" s="250" t="s">
        <v>150</v>
      </c>
      <c r="AV591" s="14" t="s">
        <v>150</v>
      </c>
      <c r="AW591" s="14" t="s">
        <v>30</v>
      </c>
      <c r="AX591" s="14" t="s">
        <v>73</v>
      </c>
      <c r="AY591" s="250" t="s">
        <v>142</v>
      </c>
    </row>
    <row r="592" s="15" customFormat="1">
      <c r="A592" s="15"/>
      <c r="B592" s="262"/>
      <c r="C592" s="263"/>
      <c r="D592" s="231" t="s">
        <v>152</v>
      </c>
      <c r="E592" s="264" t="s">
        <v>1</v>
      </c>
      <c r="F592" s="265" t="s">
        <v>173</v>
      </c>
      <c r="G592" s="263"/>
      <c r="H592" s="266">
        <v>11</v>
      </c>
      <c r="I592" s="267"/>
      <c r="J592" s="263"/>
      <c r="K592" s="263"/>
      <c r="L592" s="268"/>
      <c r="M592" s="269"/>
      <c r="N592" s="270"/>
      <c r="O592" s="270"/>
      <c r="P592" s="270"/>
      <c r="Q592" s="270"/>
      <c r="R592" s="270"/>
      <c r="S592" s="270"/>
      <c r="T592" s="271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72" t="s">
        <v>152</v>
      </c>
      <c r="AU592" s="272" t="s">
        <v>150</v>
      </c>
      <c r="AV592" s="15" t="s">
        <v>149</v>
      </c>
      <c r="AW592" s="15" t="s">
        <v>30</v>
      </c>
      <c r="AX592" s="15" t="s">
        <v>81</v>
      </c>
      <c r="AY592" s="272" t="s">
        <v>142</v>
      </c>
    </row>
    <row r="593" s="2" customFormat="1" ht="14.4" customHeight="1">
      <c r="A593" s="38"/>
      <c r="B593" s="39"/>
      <c r="C593" s="215" t="s">
        <v>533</v>
      </c>
      <c r="D593" s="215" t="s">
        <v>145</v>
      </c>
      <c r="E593" s="216" t="s">
        <v>534</v>
      </c>
      <c r="F593" s="217" t="s">
        <v>535</v>
      </c>
      <c r="G593" s="218" t="s">
        <v>286</v>
      </c>
      <c r="H593" s="219">
        <v>2.5</v>
      </c>
      <c r="I593" s="220"/>
      <c r="J593" s="221">
        <f>ROUND(I593*H593,2)</f>
        <v>0</v>
      </c>
      <c r="K593" s="222"/>
      <c r="L593" s="44"/>
      <c r="M593" s="223" t="s">
        <v>1</v>
      </c>
      <c r="N593" s="224" t="s">
        <v>39</v>
      </c>
      <c r="O593" s="91"/>
      <c r="P593" s="225">
        <f>O593*H593</f>
        <v>0</v>
      </c>
      <c r="Q593" s="225">
        <v>0.00076999999999999996</v>
      </c>
      <c r="R593" s="225">
        <f>Q593*H593</f>
        <v>0.0019249999999999998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265</v>
      </c>
      <c r="AT593" s="227" t="s">
        <v>145</v>
      </c>
      <c r="AU593" s="227" t="s">
        <v>150</v>
      </c>
      <c r="AY593" s="17" t="s">
        <v>142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150</v>
      </c>
      <c r="BK593" s="228">
        <f>ROUND(I593*H593,2)</f>
        <v>0</v>
      </c>
      <c r="BL593" s="17" t="s">
        <v>265</v>
      </c>
      <c r="BM593" s="227" t="s">
        <v>536</v>
      </c>
    </row>
    <row r="594" s="13" customFormat="1">
      <c r="A594" s="13"/>
      <c r="B594" s="229"/>
      <c r="C594" s="230"/>
      <c r="D594" s="231" t="s">
        <v>152</v>
      </c>
      <c r="E594" s="232" t="s">
        <v>1</v>
      </c>
      <c r="F594" s="233" t="s">
        <v>520</v>
      </c>
      <c r="G594" s="230"/>
      <c r="H594" s="232" t="s">
        <v>1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152</v>
      </c>
      <c r="AU594" s="239" t="s">
        <v>150</v>
      </c>
      <c r="AV594" s="13" t="s">
        <v>81</v>
      </c>
      <c r="AW594" s="13" t="s">
        <v>30</v>
      </c>
      <c r="AX594" s="13" t="s">
        <v>73</v>
      </c>
      <c r="AY594" s="239" t="s">
        <v>142</v>
      </c>
    </row>
    <row r="595" s="14" customFormat="1">
      <c r="A595" s="14"/>
      <c r="B595" s="240"/>
      <c r="C595" s="241"/>
      <c r="D595" s="231" t="s">
        <v>152</v>
      </c>
      <c r="E595" s="242" t="s">
        <v>1</v>
      </c>
      <c r="F595" s="243" t="s">
        <v>521</v>
      </c>
      <c r="G595" s="241"/>
      <c r="H595" s="244">
        <v>2.5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152</v>
      </c>
      <c r="AU595" s="250" t="s">
        <v>150</v>
      </c>
      <c r="AV595" s="14" t="s">
        <v>150</v>
      </c>
      <c r="AW595" s="14" t="s">
        <v>30</v>
      </c>
      <c r="AX595" s="14" t="s">
        <v>81</v>
      </c>
      <c r="AY595" s="250" t="s">
        <v>142</v>
      </c>
    </row>
    <row r="596" s="2" customFormat="1" ht="14.4" customHeight="1">
      <c r="A596" s="38"/>
      <c r="B596" s="39"/>
      <c r="C596" s="215" t="s">
        <v>537</v>
      </c>
      <c r="D596" s="215" t="s">
        <v>145</v>
      </c>
      <c r="E596" s="216" t="s">
        <v>538</v>
      </c>
      <c r="F596" s="217" t="s">
        <v>539</v>
      </c>
      <c r="G596" s="218" t="s">
        <v>286</v>
      </c>
      <c r="H596" s="219">
        <v>1.5</v>
      </c>
      <c r="I596" s="220"/>
      <c r="J596" s="221">
        <f>ROUND(I596*H596,2)</f>
        <v>0</v>
      </c>
      <c r="K596" s="222"/>
      <c r="L596" s="44"/>
      <c r="M596" s="223" t="s">
        <v>1</v>
      </c>
      <c r="N596" s="224" t="s">
        <v>39</v>
      </c>
      <c r="O596" s="91"/>
      <c r="P596" s="225">
        <f>O596*H596</f>
        <v>0</v>
      </c>
      <c r="Q596" s="225">
        <v>0.0017700000000000001</v>
      </c>
      <c r="R596" s="225">
        <f>Q596*H596</f>
        <v>0.0026550000000000002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265</v>
      </c>
      <c r="AT596" s="227" t="s">
        <v>145</v>
      </c>
      <c r="AU596" s="227" t="s">
        <v>150</v>
      </c>
      <c r="AY596" s="17" t="s">
        <v>142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150</v>
      </c>
      <c r="BK596" s="228">
        <f>ROUND(I596*H596,2)</f>
        <v>0</v>
      </c>
      <c r="BL596" s="17" t="s">
        <v>265</v>
      </c>
      <c r="BM596" s="227" t="s">
        <v>540</v>
      </c>
    </row>
    <row r="597" s="13" customFormat="1">
      <c r="A597" s="13"/>
      <c r="B597" s="229"/>
      <c r="C597" s="230"/>
      <c r="D597" s="231" t="s">
        <v>152</v>
      </c>
      <c r="E597" s="232" t="s">
        <v>1</v>
      </c>
      <c r="F597" s="233" t="s">
        <v>203</v>
      </c>
      <c r="G597" s="230"/>
      <c r="H597" s="232" t="s">
        <v>1</v>
      </c>
      <c r="I597" s="234"/>
      <c r="J597" s="230"/>
      <c r="K597" s="230"/>
      <c r="L597" s="235"/>
      <c r="M597" s="236"/>
      <c r="N597" s="237"/>
      <c r="O597" s="237"/>
      <c r="P597" s="237"/>
      <c r="Q597" s="237"/>
      <c r="R597" s="237"/>
      <c r="S597" s="237"/>
      <c r="T597" s="23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9" t="s">
        <v>152</v>
      </c>
      <c r="AU597" s="239" t="s">
        <v>150</v>
      </c>
      <c r="AV597" s="13" t="s">
        <v>81</v>
      </c>
      <c r="AW597" s="13" t="s">
        <v>30</v>
      </c>
      <c r="AX597" s="13" t="s">
        <v>73</v>
      </c>
      <c r="AY597" s="239" t="s">
        <v>142</v>
      </c>
    </row>
    <row r="598" s="14" customFormat="1">
      <c r="A598" s="14"/>
      <c r="B598" s="240"/>
      <c r="C598" s="241"/>
      <c r="D598" s="231" t="s">
        <v>152</v>
      </c>
      <c r="E598" s="242" t="s">
        <v>1</v>
      </c>
      <c r="F598" s="243" t="s">
        <v>541</v>
      </c>
      <c r="G598" s="241"/>
      <c r="H598" s="244">
        <v>1.5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0" t="s">
        <v>152</v>
      </c>
      <c r="AU598" s="250" t="s">
        <v>150</v>
      </c>
      <c r="AV598" s="14" t="s">
        <v>150</v>
      </c>
      <c r="AW598" s="14" t="s">
        <v>30</v>
      </c>
      <c r="AX598" s="14" t="s">
        <v>81</v>
      </c>
      <c r="AY598" s="250" t="s">
        <v>142</v>
      </c>
    </row>
    <row r="599" s="2" customFormat="1" ht="14.4" customHeight="1">
      <c r="A599" s="38"/>
      <c r="B599" s="39"/>
      <c r="C599" s="215" t="s">
        <v>542</v>
      </c>
      <c r="D599" s="215" t="s">
        <v>145</v>
      </c>
      <c r="E599" s="216" t="s">
        <v>543</v>
      </c>
      <c r="F599" s="217" t="s">
        <v>544</v>
      </c>
      <c r="G599" s="218" t="s">
        <v>164</v>
      </c>
      <c r="H599" s="219">
        <v>1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39</v>
      </c>
      <c r="O599" s="91"/>
      <c r="P599" s="225">
        <f>O599*H599</f>
        <v>0</v>
      </c>
      <c r="Q599" s="225">
        <v>0</v>
      </c>
      <c r="R599" s="225">
        <f>Q599*H599</f>
        <v>0</v>
      </c>
      <c r="S599" s="225">
        <v>0</v>
      </c>
      <c r="T599" s="22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265</v>
      </c>
      <c r="AT599" s="227" t="s">
        <v>145</v>
      </c>
      <c r="AU599" s="227" t="s">
        <v>150</v>
      </c>
      <c r="AY599" s="17" t="s">
        <v>142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150</v>
      </c>
      <c r="BK599" s="228">
        <f>ROUND(I599*H599,2)</f>
        <v>0</v>
      </c>
      <c r="BL599" s="17" t="s">
        <v>265</v>
      </c>
      <c r="BM599" s="227" t="s">
        <v>545</v>
      </c>
    </row>
    <row r="600" s="13" customFormat="1">
      <c r="A600" s="13"/>
      <c r="B600" s="229"/>
      <c r="C600" s="230"/>
      <c r="D600" s="231" t="s">
        <v>152</v>
      </c>
      <c r="E600" s="232" t="s">
        <v>1</v>
      </c>
      <c r="F600" s="233" t="s">
        <v>546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152</v>
      </c>
      <c r="AU600" s="239" t="s">
        <v>150</v>
      </c>
      <c r="AV600" s="13" t="s">
        <v>81</v>
      </c>
      <c r="AW600" s="13" t="s">
        <v>30</v>
      </c>
      <c r="AX600" s="13" t="s">
        <v>73</v>
      </c>
      <c r="AY600" s="239" t="s">
        <v>142</v>
      </c>
    </row>
    <row r="601" s="14" customFormat="1">
      <c r="A601" s="14"/>
      <c r="B601" s="240"/>
      <c r="C601" s="241"/>
      <c r="D601" s="231" t="s">
        <v>152</v>
      </c>
      <c r="E601" s="242" t="s">
        <v>1</v>
      </c>
      <c r="F601" s="243" t="s">
        <v>81</v>
      </c>
      <c r="G601" s="241"/>
      <c r="H601" s="244">
        <v>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152</v>
      </c>
      <c r="AU601" s="250" t="s">
        <v>150</v>
      </c>
      <c r="AV601" s="14" t="s">
        <v>150</v>
      </c>
      <c r="AW601" s="14" t="s">
        <v>30</v>
      </c>
      <c r="AX601" s="14" t="s">
        <v>81</v>
      </c>
      <c r="AY601" s="250" t="s">
        <v>142</v>
      </c>
    </row>
    <row r="602" s="2" customFormat="1" ht="14.4" customHeight="1">
      <c r="A602" s="38"/>
      <c r="B602" s="39"/>
      <c r="C602" s="215" t="s">
        <v>547</v>
      </c>
      <c r="D602" s="215" t="s">
        <v>145</v>
      </c>
      <c r="E602" s="216" t="s">
        <v>548</v>
      </c>
      <c r="F602" s="217" t="s">
        <v>549</v>
      </c>
      <c r="G602" s="218" t="s">
        <v>164</v>
      </c>
      <c r="H602" s="219">
        <v>3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265</v>
      </c>
      <c r="AT602" s="227" t="s">
        <v>145</v>
      </c>
      <c r="AU602" s="227" t="s">
        <v>150</v>
      </c>
      <c r="AY602" s="17" t="s">
        <v>142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150</v>
      </c>
      <c r="BK602" s="228">
        <f>ROUND(I602*H602,2)</f>
        <v>0</v>
      </c>
      <c r="BL602" s="17" t="s">
        <v>265</v>
      </c>
      <c r="BM602" s="227" t="s">
        <v>550</v>
      </c>
    </row>
    <row r="603" s="13" customFormat="1">
      <c r="A603" s="13"/>
      <c r="B603" s="229"/>
      <c r="C603" s="230"/>
      <c r="D603" s="231" t="s">
        <v>152</v>
      </c>
      <c r="E603" s="232" t="s">
        <v>1</v>
      </c>
      <c r="F603" s="233" t="s">
        <v>531</v>
      </c>
      <c r="G603" s="230"/>
      <c r="H603" s="232" t="s">
        <v>1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9" t="s">
        <v>152</v>
      </c>
      <c r="AU603" s="239" t="s">
        <v>150</v>
      </c>
      <c r="AV603" s="13" t="s">
        <v>81</v>
      </c>
      <c r="AW603" s="13" t="s">
        <v>30</v>
      </c>
      <c r="AX603" s="13" t="s">
        <v>73</v>
      </c>
      <c r="AY603" s="239" t="s">
        <v>142</v>
      </c>
    </row>
    <row r="604" s="14" customFormat="1">
      <c r="A604" s="14"/>
      <c r="B604" s="240"/>
      <c r="C604" s="241"/>
      <c r="D604" s="231" t="s">
        <v>152</v>
      </c>
      <c r="E604" s="242" t="s">
        <v>1</v>
      </c>
      <c r="F604" s="243" t="s">
        <v>551</v>
      </c>
      <c r="G604" s="241"/>
      <c r="H604" s="244">
        <v>2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152</v>
      </c>
      <c r="AU604" s="250" t="s">
        <v>150</v>
      </c>
      <c r="AV604" s="14" t="s">
        <v>150</v>
      </c>
      <c r="AW604" s="14" t="s">
        <v>30</v>
      </c>
      <c r="AX604" s="14" t="s">
        <v>73</v>
      </c>
      <c r="AY604" s="250" t="s">
        <v>142</v>
      </c>
    </row>
    <row r="605" s="13" customFormat="1">
      <c r="A605" s="13"/>
      <c r="B605" s="229"/>
      <c r="C605" s="230"/>
      <c r="D605" s="231" t="s">
        <v>152</v>
      </c>
      <c r="E605" s="232" t="s">
        <v>1</v>
      </c>
      <c r="F605" s="233" t="s">
        <v>532</v>
      </c>
      <c r="G605" s="230"/>
      <c r="H605" s="232" t="s">
        <v>1</v>
      </c>
      <c r="I605" s="234"/>
      <c r="J605" s="230"/>
      <c r="K605" s="230"/>
      <c r="L605" s="235"/>
      <c r="M605" s="236"/>
      <c r="N605" s="237"/>
      <c r="O605" s="237"/>
      <c r="P605" s="237"/>
      <c r="Q605" s="237"/>
      <c r="R605" s="237"/>
      <c r="S605" s="237"/>
      <c r="T605" s="23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9" t="s">
        <v>152</v>
      </c>
      <c r="AU605" s="239" t="s">
        <v>150</v>
      </c>
      <c r="AV605" s="13" t="s">
        <v>81</v>
      </c>
      <c r="AW605" s="13" t="s">
        <v>30</v>
      </c>
      <c r="AX605" s="13" t="s">
        <v>73</v>
      </c>
      <c r="AY605" s="239" t="s">
        <v>142</v>
      </c>
    </row>
    <row r="606" s="14" customFormat="1">
      <c r="A606" s="14"/>
      <c r="B606" s="240"/>
      <c r="C606" s="241"/>
      <c r="D606" s="231" t="s">
        <v>152</v>
      </c>
      <c r="E606" s="242" t="s">
        <v>1</v>
      </c>
      <c r="F606" s="243" t="s">
        <v>81</v>
      </c>
      <c r="G606" s="241"/>
      <c r="H606" s="244">
        <v>1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0" t="s">
        <v>152</v>
      </c>
      <c r="AU606" s="250" t="s">
        <v>150</v>
      </c>
      <c r="AV606" s="14" t="s">
        <v>150</v>
      </c>
      <c r="AW606" s="14" t="s">
        <v>30</v>
      </c>
      <c r="AX606" s="14" t="s">
        <v>73</v>
      </c>
      <c r="AY606" s="250" t="s">
        <v>142</v>
      </c>
    </row>
    <row r="607" s="15" customFormat="1">
      <c r="A607" s="15"/>
      <c r="B607" s="262"/>
      <c r="C607" s="263"/>
      <c r="D607" s="231" t="s">
        <v>152</v>
      </c>
      <c r="E607" s="264" t="s">
        <v>1</v>
      </c>
      <c r="F607" s="265" t="s">
        <v>173</v>
      </c>
      <c r="G607" s="263"/>
      <c r="H607" s="266">
        <v>3</v>
      </c>
      <c r="I607" s="267"/>
      <c r="J607" s="263"/>
      <c r="K607" s="263"/>
      <c r="L607" s="268"/>
      <c r="M607" s="269"/>
      <c r="N607" s="270"/>
      <c r="O607" s="270"/>
      <c r="P607" s="270"/>
      <c r="Q607" s="270"/>
      <c r="R607" s="270"/>
      <c r="S607" s="270"/>
      <c r="T607" s="271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2" t="s">
        <v>152</v>
      </c>
      <c r="AU607" s="272" t="s">
        <v>150</v>
      </c>
      <c r="AV607" s="15" t="s">
        <v>149</v>
      </c>
      <c r="AW607" s="15" t="s">
        <v>30</v>
      </c>
      <c r="AX607" s="15" t="s">
        <v>81</v>
      </c>
      <c r="AY607" s="272" t="s">
        <v>142</v>
      </c>
    </row>
    <row r="608" s="2" customFormat="1" ht="14.4" customHeight="1">
      <c r="A608" s="38"/>
      <c r="B608" s="39"/>
      <c r="C608" s="215" t="s">
        <v>552</v>
      </c>
      <c r="D608" s="215" t="s">
        <v>145</v>
      </c>
      <c r="E608" s="216" t="s">
        <v>553</v>
      </c>
      <c r="F608" s="217" t="s">
        <v>554</v>
      </c>
      <c r="G608" s="218" t="s">
        <v>164</v>
      </c>
      <c r="H608" s="219">
        <v>1</v>
      </c>
      <c r="I608" s="220"/>
      <c r="J608" s="221">
        <f>ROUND(I608*H608,2)</f>
        <v>0</v>
      </c>
      <c r="K608" s="222"/>
      <c r="L608" s="44"/>
      <c r="M608" s="223" t="s">
        <v>1</v>
      </c>
      <c r="N608" s="224" t="s">
        <v>39</v>
      </c>
      <c r="O608" s="91"/>
      <c r="P608" s="225">
        <f>O608*H608</f>
        <v>0</v>
      </c>
      <c r="Q608" s="225">
        <v>0</v>
      </c>
      <c r="R608" s="225">
        <f>Q608*H608</f>
        <v>0</v>
      </c>
      <c r="S608" s="225">
        <v>0</v>
      </c>
      <c r="T608" s="226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7" t="s">
        <v>265</v>
      </c>
      <c r="AT608" s="227" t="s">
        <v>145</v>
      </c>
      <c r="AU608" s="227" t="s">
        <v>150</v>
      </c>
      <c r="AY608" s="17" t="s">
        <v>142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150</v>
      </c>
      <c r="BK608" s="228">
        <f>ROUND(I608*H608,2)</f>
        <v>0</v>
      </c>
      <c r="BL608" s="17" t="s">
        <v>265</v>
      </c>
      <c r="BM608" s="227" t="s">
        <v>555</v>
      </c>
    </row>
    <row r="609" s="13" customFormat="1">
      <c r="A609" s="13"/>
      <c r="B609" s="229"/>
      <c r="C609" s="230"/>
      <c r="D609" s="231" t="s">
        <v>152</v>
      </c>
      <c r="E609" s="232" t="s">
        <v>1</v>
      </c>
      <c r="F609" s="233" t="s">
        <v>520</v>
      </c>
      <c r="G609" s="230"/>
      <c r="H609" s="232" t="s">
        <v>1</v>
      </c>
      <c r="I609" s="234"/>
      <c r="J609" s="230"/>
      <c r="K609" s="230"/>
      <c r="L609" s="235"/>
      <c r="M609" s="236"/>
      <c r="N609" s="237"/>
      <c r="O609" s="237"/>
      <c r="P609" s="237"/>
      <c r="Q609" s="237"/>
      <c r="R609" s="237"/>
      <c r="S609" s="237"/>
      <c r="T609" s="23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9" t="s">
        <v>152</v>
      </c>
      <c r="AU609" s="239" t="s">
        <v>150</v>
      </c>
      <c r="AV609" s="13" t="s">
        <v>81</v>
      </c>
      <c r="AW609" s="13" t="s">
        <v>30</v>
      </c>
      <c r="AX609" s="13" t="s">
        <v>73</v>
      </c>
      <c r="AY609" s="239" t="s">
        <v>142</v>
      </c>
    </row>
    <row r="610" s="14" customFormat="1">
      <c r="A610" s="14"/>
      <c r="B610" s="240"/>
      <c r="C610" s="241"/>
      <c r="D610" s="231" t="s">
        <v>152</v>
      </c>
      <c r="E610" s="242" t="s">
        <v>1</v>
      </c>
      <c r="F610" s="243" t="s">
        <v>81</v>
      </c>
      <c r="G610" s="241"/>
      <c r="H610" s="244">
        <v>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152</v>
      </c>
      <c r="AU610" s="250" t="s">
        <v>150</v>
      </c>
      <c r="AV610" s="14" t="s">
        <v>150</v>
      </c>
      <c r="AW610" s="14" t="s">
        <v>30</v>
      </c>
      <c r="AX610" s="14" t="s">
        <v>81</v>
      </c>
      <c r="AY610" s="250" t="s">
        <v>142</v>
      </c>
    </row>
    <row r="611" s="2" customFormat="1" ht="14.4" customHeight="1">
      <c r="A611" s="38"/>
      <c r="B611" s="39"/>
      <c r="C611" s="215" t="s">
        <v>556</v>
      </c>
      <c r="D611" s="215" t="s">
        <v>145</v>
      </c>
      <c r="E611" s="216" t="s">
        <v>557</v>
      </c>
      <c r="F611" s="217" t="s">
        <v>558</v>
      </c>
      <c r="G611" s="218" t="s">
        <v>164</v>
      </c>
      <c r="H611" s="219">
        <v>1</v>
      </c>
      <c r="I611" s="220"/>
      <c r="J611" s="221">
        <f>ROUND(I611*H611,2)</f>
        <v>0</v>
      </c>
      <c r="K611" s="222"/>
      <c r="L611" s="44"/>
      <c r="M611" s="223" t="s">
        <v>1</v>
      </c>
      <c r="N611" s="224" t="s">
        <v>39</v>
      </c>
      <c r="O611" s="91"/>
      <c r="P611" s="225">
        <f>O611*H611</f>
        <v>0</v>
      </c>
      <c r="Q611" s="225">
        <v>0</v>
      </c>
      <c r="R611" s="225">
        <f>Q611*H611</f>
        <v>0</v>
      </c>
      <c r="S611" s="225">
        <v>0</v>
      </c>
      <c r="T611" s="226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7" t="s">
        <v>265</v>
      </c>
      <c r="AT611" s="227" t="s">
        <v>145</v>
      </c>
      <c r="AU611" s="227" t="s">
        <v>150</v>
      </c>
      <c r="AY611" s="17" t="s">
        <v>142</v>
      </c>
      <c r="BE611" s="228">
        <f>IF(N611="základní",J611,0)</f>
        <v>0</v>
      </c>
      <c r="BF611" s="228">
        <f>IF(N611="snížená",J611,0)</f>
        <v>0</v>
      </c>
      <c r="BG611" s="228">
        <f>IF(N611="zákl. přenesená",J611,0)</f>
        <v>0</v>
      </c>
      <c r="BH611" s="228">
        <f>IF(N611="sníž. přenesená",J611,0)</f>
        <v>0</v>
      </c>
      <c r="BI611" s="228">
        <f>IF(N611="nulová",J611,0)</f>
        <v>0</v>
      </c>
      <c r="BJ611" s="17" t="s">
        <v>150</v>
      </c>
      <c r="BK611" s="228">
        <f>ROUND(I611*H611,2)</f>
        <v>0</v>
      </c>
      <c r="BL611" s="17" t="s">
        <v>265</v>
      </c>
      <c r="BM611" s="227" t="s">
        <v>559</v>
      </c>
    </row>
    <row r="612" s="13" customFormat="1">
      <c r="A612" s="13"/>
      <c r="B612" s="229"/>
      <c r="C612" s="230"/>
      <c r="D612" s="231" t="s">
        <v>152</v>
      </c>
      <c r="E612" s="232" t="s">
        <v>1</v>
      </c>
      <c r="F612" s="233" t="s">
        <v>203</v>
      </c>
      <c r="G612" s="230"/>
      <c r="H612" s="232" t="s">
        <v>1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152</v>
      </c>
      <c r="AU612" s="239" t="s">
        <v>150</v>
      </c>
      <c r="AV612" s="13" t="s">
        <v>81</v>
      </c>
      <c r="AW612" s="13" t="s">
        <v>30</v>
      </c>
      <c r="AX612" s="13" t="s">
        <v>73</v>
      </c>
      <c r="AY612" s="239" t="s">
        <v>142</v>
      </c>
    </row>
    <row r="613" s="14" customFormat="1">
      <c r="A613" s="14"/>
      <c r="B613" s="240"/>
      <c r="C613" s="241"/>
      <c r="D613" s="231" t="s">
        <v>152</v>
      </c>
      <c r="E613" s="242" t="s">
        <v>1</v>
      </c>
      <c r="F613" s="243" t="s">
        <v>81</v>
      </c>
      <c r="G613" s="241"/>
      <c r="H613" s="244">
        <v>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152</v>
      </c>
      <c r="AU613" s="250" t="s">
        <v>150</v>
      </c>
      <c r="AV613" s="14" t="s">
        <v>150</v>
      </c>
      <c r="AW613" s="14" t="s">
        <v>30</v>
      </c>
      <c r="AX613" s="14" t="s">
        <v>81</v>
      </c>
      <c r="AY613" s="250" t="s">
        <v>142</v>
      </c>
    </row>
    <row r="614" s="2" customFormat="1" ht="14.4" customHeight="1">
      <c r="A614" s="38"/>
      <c r="B614" s="39"/>
      <c r="C614" s="215" t="s">
        <v>560</v>
      </c>
      <c r="D614" s="215" t="s">
        <v>145</v>
      </c>
      <c r="E614" s="216" t="s">
        <v>561</v>
      </c>
      <c r="F614" s="217" t="s">
        <v>562</v>
      </c>
      <c r="G614" s="218" t="s">
        <v>164</v>
      </c>
      <c r="H614" s="219">
        <v>1</v>
      </c>
      <c r="I614" s="220"/>
      <c r="J614" s="221">
        <f>ROUND(I614*H614,2)</f>
        <v>0</v>
      </c>
      <c r="K614" s="222"/>
      <c r="L614" s="44"/>
      <c r="M614" s="223" t="s">
        <v>1</v>
      </c>
      <c r="N614" s="224" t="s">
        <v>39</v>
      </c>
      <c r="O614" s="91"/>
      <c r="P614" s="225">
        <f>O614*H614</f>
        <v>0</v>
      </c>
      <c r="Q614" s="225">
        <v>0</v>
      </c>
      <c r="R614" s="225">
        <f>Q614*H614</f>
        <v>0</v>
      </c>
      <c r="S614" s="225">
        <v>0.01218</v>
      </c>
      <c r="T614" s="226">
        <f>S614*H614</f>
        <v>0.01218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265</v>
      </c>
      <c r="AT614" s="227" t="s">
        <v>145</v>
      </c>
      <c r="AU614" s="227" t="s">
        <v>150</v>
      </c>
      <c r="AY614" s="17" t="s">
        <v>142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150</v>
      </c>
      <c r="BK614" s="228">
        <f>ROUND(I614*H614,2)</f>
        <v>0</v>
      </c>
      <c r="BL614" s="17" t="s">
        <v>265</v>
      </c>
      <c r="BM614" s="227" t="s">
        <v>563</v>
      </c>
    </row>
    <row r="615" s="14" customFormat="1">
      <c r="A615" s="14"/>
      <c r="B615" s="240"/>
      <c r="C615" s="241"/>
      <c r="D615" s="231" t="s">
        <v>152</v>
      </c>
      <c r="E615" s="242" t="s">
        <v>1</v>
      </c>
      <c r="F615" s="243" t="s">
        <v>81</v>
      </c>
      <c r="G615" s="241"/>
      <c r="H615" s="244">
        <v>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152</v>
      </c>
      <c r="AU615" s="250" t="s">
        <v>150</v>
      </c>
      <c r="AV615" s="14" t="s">
        <v>150</v>
      </c>
      <c r="AW615" s="14" t="s">
        <v>30</v>
      </c>
      <c r="AX615" s="14" t="s">
        <v>81</v>
      </c>
      <c r="AY615" s="250" t="s">
        <v>142</v>
      </c>
    </row>
    <row r="616" s="2" customFormat="1" ht="14.4" customHeight="1">
      <c r="A616" s="38"/>
      <c r="B616" s="39"/>
      <c r="C616" s="215" t="s">
        <v>564</v>
      </c>
      <c r="D616" s="215" t="s">
        <v>145</v>
      </c>
      <c r="E616" s="216" t="s">
        <v>565</v>
      </c>
      <c r="F616" s="217" t="s">
        <v>566</v>
      </c>
      <c r="G616" s="218" t="s">
        <v>164</v>
      </c>
      <c r="H616" s="219">
        <v>2</v>
      </c>
      <c r="I616" s="220"/>
      <c r="J616" s="221">
        <f>ROUND(I616*H616,2)</f>
        <v>0</v>
      </c>
      <c r="K616" s="222"/>
      <c r="L616" s="44"/>
      <c r="M616" s="223" t="s">
        <v>1</v>
      </c>
      <c r="N616" s="224" t="s">
        <v>39</v>
      </c>
      <c r="O616" s="91"/>
      <c r="P616" s="225">
        <f>O616*H616</f>
        <v>0</v>
      </c>
      <c r="Q616" s="225">
        <v>0</v>
      </c>
      <c r="R616" s="225">
        <f>Q616*H616</f>
        <v>0</v>
      </c>
      <c r="S616" s="225">
        <v>0.0030999999999999999</v>
      </c>
      <c r="T616" s="226">
        <f>S616*H616</f>
        <v>0.0061999999999999998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265</v>
      </c>
      <c r="AT616" s="227" t="s">
        <v>145</v>
      </c>
      <c r="AU616" s="227" t="s">
        <v>150</v>
      </c>
      <c r="AY616" s="17" t="s">
        <v>142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150</v>
      </c>
      <c r="BK616" s="228">
        <f>ROUND(I616*H616,2)</f>
        <v>0</v>
      </c>
      <c r="BL616" s="17" t="s">
        <v>265</v>
      </c>
      <c r="BM616" s="227" t="s">
        <v>567</v>
      </c>
    </row>
    <row r="617" s="14" customFormat="1">
      <c r="A617" s="14"/>
      <c r="B617" s="240"/>
      <c r="C617" s="241"/>
      <c r="D617" s="231" t="s">
        <v>152</v>
      </c>
      <c r="E617" s="242" t="s">
        <v>1</v>
      </c>
      <c r="F617" s="243" t="s">
        <v>150</v>
      </c>
      <c r="G617" s="241"/>
      <c r="H617" s="244">
        <v>2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152</v>
      </c>
      <c r="AU617" s="250" t="s">
        <v>150</v>
      </c>
      <c r="AV617" s="14" t="s">
        <v>150</v>
      </c>
      <c r="AW617" s="14" t="s">
        <v>30</v>
      </c>
      <c r="AX617" s="14" t="s">
        <v>81</v>
      </c>
      <c r="AY617" s="250" t="s">
        <v>142</v>
      </c>
    </row>
    <row r="618" s="2" customFormat="1" ht="24.15" customHeight="1">
      <c r="A618" s="38"/>
      <c r="B618" s="39"/>
      <c r="C618" s="215" t="s">
        <v>568</v>
      </c>
      <c r="D618" s="215" t="s">
        <v>145</v>
      </c>
      <c r="E618" s="216" t="s">
        <v>569</v>
      </c>
      <c r="F618" s="217" t="s">
        <v>570</v>
      </c>
      <c r="G618" s="218" t="s">
        <v>164</v>
      </c>
      <c r="H618" s="219">
        <v>2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0.00034000000000000002</v>
      </c>
      <c r="R618" s="225">
        <f>Q618*H618</f>
        <v>0.00068000000000000005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265</v>
      </c>
      <c r="AT618" s="227" t="s">
        <v>145</v>
      </c>
      <c r="AU618" s="227" t="s">
        <v>150</v>
      </c>
      <c r="AY618" s="17" t="s">
        <v>142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150</v>
      </c>
      <c r="BK618" s="228">
        <f>ROUND(I618*H618,2)</f>
        <v>0</v>
      </c>
      <c r="BL618" s="17" t="s">
        <v>265</v>
      </c>
      <c r="BM618" s="227" t="s">
        <v>571</v>
      </c>
    </row>
    <row r="619" s="14" customFormat="1">
      <c r="A619" s="14"/>
      <c r="B619" s="240"/>
      <c r="C619" s="241"/>
      <c r="D619" s="231" t="s">
        <v>152</v>
      </c>
      <c r="E619" s="242" t="s">
        <v>1</v>
      </c>
      <c r="F619" s="243" t="s">
        <v>551</v>
      </c>
      <c r="G619" s="241"/>
      <c r="H619" s="244">
        <v>2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152</v>
      </c>
      <c r="AU619" s="250" t="s">
        <v>150</v>
      </c>
      <c r="AV619" s="14" t="s">
        <v>150</v>
      </c>
      <c r="AW619" s="14" t="s">
        <v>30</v>
      </c>
      <c r="AX619" s="14" t="s">
        <v>81</v>
      </c>
      <c r="AY619" s="250" t="s">
        <v>142</v>
      </c>
    </row>
    <row r="620" s="2" customFormat="1" ht="14.4" customHeight="1">
      <c r="A620" s="38"/>
      <c r="B620" s="39"/>
      <c r="C620" s="215" t="s">
        <v>572</v>
      </c>
      <c r="D620" s="215" t="s">
        <v>145</v>
      </c>
      <c r="E620" s="216" t="s">
        <v>573</v>
      </c>
      <c r="F620" s="217" t="s">
        <v>574</v>
      </c>
      <c r="G620" s="218" t="s">
        <v>286</v>
      </c>
      <c r="H620" s="219">
        <v>17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39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</v>
      </c>
      <c r="T620" s="22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265</v>
      </c>
      <c r="AT620" s="227" t="s">
        <v>145</v>
      </c>
      <c r="AU620" s="227" t="s">
        <v>150</v>
      </c>
      <c r="AY620" s="17" t="s">
        <v>142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150</v>
      </c>
      <c r="BK620" s="228">
        <f>ROUND(I620*H620,2)</f>
        <v>0</v>
      </c>
      <c r="BL620" s="17" t="s">
        <v>265</v>
      </c>
      <c r="BM620" s="227" t="s">
        <v>575</v>
      </c>
    </row>
    <row r="621" s="14" customFormat="1">
      <c r="A621" s="14"/>
      <c r="B621" s="240"/>
      <c r="C621" s="241"/>
      <c r="D621" s="231" t="s">
        <v>152</v>
      </c>
      <c r="E621" s="242" t="s">
        <v>1</v>
      </c>
      <c r="F621" s="243" t="s">
        <v>269</v>
      </c>
      <c r="G621" s="241"/>
      <c r="H621" s="244">
        <v>17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152</v>
      </c>
      <c r="AU621" s="250" t="s">
        <v>150</v>
      </c>
      <c r="AV621" s="14" t="s">
        <v>150</v>
      </c>
      <c r="AW621" s="14" t="s">
        <v>30</v>
      </c>
      <c r="AX621" s="14" t="s">
        <v>81</v>
      </c>
      <c r="AY621" s="250" t="s">
        <v>142</v>
      </c>
    </row>
    <row r="622" s="2" customFormat="1" ht="24.15" customHeight="1">
      <c r="A622" s="38"/>
      <c r="B622" s="39"/>
      <c r="C622" s="215" t="s">
        <v>576</v>
      </c>
      <c r="D622" s="215" t="s">
        <v>145</v>
      </c>
      <c r="E622" s="216" t="s">
        <v>577</v>
      </c>
      <c r="F622" s="217" t="s">
        <v>578</v>
      </c>
      <c r="G622" s="218" t="s">
        <v>164</v>
      </c>
      <c r="H622" s="219">
        <v>3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</v>
      </c>
      <c r="R622" s="225">
        <f>Q622*H622</f>
        <v>0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265</v>
      </c>
      <c r="AT622" s="227" t="s">
        <v>145</v>
      </c>
      <c r="AU622" s="227" t="s">
        <v>150</v>
      </c>
      <c r="AY622" s="17" t="s">
        <v>142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150</v>
      </c>
      <c r="BK622" s="228">
        <f>ROUND(I622*H622,2)</f>
        <v>0</v>
      </c>
      <c r="BL622" s="17" t="s">
        <v>265</v>
      </c>
      <c r="BM622" s="227" t="s">
        <v>579</v>
      </c>
    </row>
    <row r="623" s="14" customFormat="1">
      <c r="A623" s="14"/>
      <c r="B623" s="240"/>
      <c r="C623" s="241"/>
      <c r="D623" s="231" t="s">
        <v>152</v>
      </c>
      <c r="E623" s="242" t="s">
        <v>1</v>
      </c>
      <c r="F623" s="243" t="s">
        <v>143</v>
      </c>
      <c r="G623" s="241"/>
      <c r="H623" s="244">
        <v>3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152</v>
      </c>
      <c r="AU623" s="250" t="s">
        <v>150</v>
      </c>
      <c r="AV623" s="14" t="s">
        <v>150</v>
      </c>
      <c r="AW623" s="14" t="s">
        <v>30</v>
      </c>
      <c r="AX623" s="14" t="s">
        <v>81</v>
      </c>
      <c r="AY623" s="250" t="s">
        <v>142</v>
      </c>
    </row>
    <row r="624" s="2" customFormat="1" ht="24.15" customHeight="1">
      <c r="A624" s="38"/>
      <c r="B624" s="39"/>
      <c r="C624" s="215" t="s">
        <v>580</v>
      </c>
      <c r="D624" s="215" t="s">
        <v>145</v>
      </c>
      <c r="E624" s="216" t="s">
        <v>581</v>
      </c>
      <c r="F624" s="217" t="s">
        <v>582</v>
      </c>
      <c r="G624" s="218" t="s">
        <v>148</v>
      </c>
      <c r="H624" s="219">
        <v>0.012999999999999999</v>
      </c>
      <c r="I624" s="220"/>
      <c r="J624" s="221">
        <f>ROUND(I624*H624,2)</f>
        <v>0</v>
      </c>
      <c r="K624" s="222"/>
      <c r="L624" s="44"/>
      <c r="M624" s="223" t="s">
        <v>1</v>
      </c>
      <c r="N624" s="224" t="s">
        <v>39</v>
      </c>
      <c r="O624" s="91"/>
      <c r="P624" s="225">
        <f>O624*H624</f>
        <v>0</v>
      </c>
      <c r="Q624" s="225">
        <v>0</v>
      </c>
      <c r="R624" s="225">
        <f>Q624*H624</f>
        <v>0</v>
      </c>
      <c r="S624" s="225">
        <v>0</v>
      </c>
      <c r="T624" s="226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7" t="s">
        <v>265</v>
      </c>
      <c r="AT624" s="227" t="s">
        <v>145</v>
      </c>
      <c r="AU624" s="227" t="s">
        <v>150</v>
      </c>
      <c r="AY624" s="17" t="s">
        <v>142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7" t="s">
        <v>150</v>
      </c>
      <c r="BK624" s="228">
        <f>ROUND(I624*H624,2)</f>
        <v>0</v>
      </c>
      <c r="BL624" s="17" t="s">
        <v>265</v>
      </c>
      <c r="BM624" s="227" t="s">
        <v>583</v>
      </c>
    </row>
    <row r="625" s="2" customFormat="1" ht="24.15" customHeight="1">
      <c r="A625" s="38"/>
      <c r="B625" s="39"/>
      <c r="C625" s="215" t="s">
        <v>584</v>
      </c>
      <c r="D625" s="215" t="s">
        <v>145</v>
      </c>
      <c r="E625" s="216" t="s">
        <v>585</v>
      </c>
      <c r="F625" s="217" t="s">
        <v>586</v>
      </c>
      <c r="G625" s="218" t="s">
        <v>148</v>
      </c>
      <c r="H625" s="219">
        <v>0.012999999999999999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</v>
      </c>
      <c r="R625" s="225">
        <f>Q625*H625</f>
        <v>0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265</v>
      </c>
      <c r="AT625" s="227" t="s">
        <v>145</v>
      </c>
      <c r="AU625" s="227" t="s">
        <v>150</v>
      </c>
      <c r="AY625" s="17" t="s">
        <v>142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150</v>
      </c>
      <c r="BK625" s="228">
        <f>ROUND(I625*H625,2)</f>
        <v>0</v>
      </c>
      <c r="BL625" s="17" t="s">
        <v>265</v>
      </c>
      <c r="BM625" s="227" t="s">
        <v>587</v>
      </c>
    </row>
    <row r="626" s="12" customFormat="1" ht="22.8" customHeight="1">
      <c r="A626" s="12"/>
      <c r="B626" s="199"/>
      <c r="C626" s="200"/>
      <c r="D626" s="201" t="s">
        <v>72</v>
      </c>
      <c r="E626" s="213" t="s">
        <v>588</v>
      </c>
      <c r="F626" s="213" t="s">
        <v>589</v>
      </c>
      <c r="G626" s="200"/>
      <c r="H626" s="200"/>
      <c r="I626" s="203"/>
      <c r="J626" s="214">
        <f>BK626</f>
        <v>0</v>
      </c>
      <c r="K626" s="200"/>
      <c r="L626" s="205"/>
      <c r="M626" s="206"/>
      <c r="N626" s="207"/>
      <c r="O626" s="207"/>
      <c r="P626" s="208">
        <f>SUM(P627:P680)</f>
        <v>0</v>
      </c>
      <c r="Q626" s="207"/>
      <c r="R626" s="208">
        <f>SUM(R627:R680)</f>
        <v>0.036720000000000003</v>
      </c>
      <c r="S626" s="207"/>
      <c r="T626" s="209">
        <f>SUM(T627:T680)</f>
        <v>0.042569999999999997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10" t="s">
        <v>150</v>
      </c>
      <c r="AT626" s="211" t="s">
        <v>72</v>
      </c>
      <c r="AU626" s="211" t="s">
        <v>81</v>
      </c>
      <c r="AY626" s="210" t="s">
        <v>142</v>
      </c>
      <c r="BK626" s="212">
        <f>SUM(BK627:BK680)</f>
        <v>0</v>
      </c>
    </row>
    <row r="627" s="2" customFormat="1" ht="24.15" customHeight="1">
      <c r="A627" s="38"/>
      <c r="B627" s="39"/>
      <c r="C627" s="215" t="s">
        <v>590</v>
      </c>
      <c r="D627" s="215" t="s">
        <v>145</v>
      </c>
      <c r="E627" s="216" t="s">
        <v>591</v>
      </c>
      <c r="F627" s="217" t="s">
        <v>592</v>
      </c>
      <c r="G627" s="218" t="s">
        <v>286</v>
      </c>
      <c r="H627" s="219">
        <v>16</v>
      </c>
      <c r="I627" s="220"/>
      <c r="J627" s="221">
        <f>ROUND(I627*H627,2)</f>
        <v>0</v>
      </c>
      <c r="K627" s="222"/>
      <c r="L627" s="44"/>
      <c r="M627" s="223" t="s">
        <v>1</v>
      </c>
      <c r="N627" s="224" t="s">
        <v>39</v>
      </c>
      <c r="O627" s="91"/>
      <c r="P627" s="225">
        <f>O627*H627</f>
        <v>0</v>
      </c>
      <c r="Q627" s="225">
        <v>0</v>
      </c>
      <c r="R627" s="225">
        <f>Q627*H627</f>
        <v>0</v>
      </c>
      <c r="S627" s="225">
        <v>0.0021299999999999999</v>
      </c>
      <c r="T627" s="226">
        <f>S627*H627</f>
        <v>0.034079999999999999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265</v>
      </c>
      <c r="AT627" s="227" t="s">
        <v>145</v>
      </c>
      <c r="AU627" s="227" t="s">
        <v>150</v>
      </c>
      <c r="AY627" s="17" t="s">
        <v>142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150</v>
      </c>
      <c r="BK627" s="228">
        <f>ROUND(I627*H627,2)</f>
        <v>0</v>
      </c>
      <c r="BL627" s="17" t="s">
        <v>265</v>
      </c>
      <c r="BM627" s="227" t="s">
        <v>593</v>
      </c>
    </row>
    <row r="628" s="13" customFormat="1">
      <c r="A628" s="13"/>
      <c r="B628" s="229"/>
      <c r="C628" s="230"/>
      <c r="D628" s="231" t="s">
        <v>152</v>
      </c>
      <c r="E628" s="232" t="s">
        <v>1</v>
      </c>
      <c r="F628" s="233" t="s">
        <v>193</v>
      </c>
      <c r="G628" s="230"/>
      <c r="H628" s="232" t="s">
        <v>1</v>
      </c>
      <c r="I628" s="234"/>
      <c r="J628" s="230"/>
      <c r="K628" s="230"/>
      <c r="L628" s="235"/>
      <c r="M628" s="236"/>
      <c r="N628" s="237"/>
      <c r="O628" s="237"/>
      <c r="P628" s="237"/>
      <c r="Q628" s="237"/>
      <c r="R628" s="237"/>
      <c r="S628" s="237"/>
      <c r="T628" s="23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9" t="s">
        <v>152</v>
      </c>
      <c r="AU628" s="239" t="s">
        <v>150</v>
      </c>
      <c r="AV628" s="13" t="s">
        <v>81</v>
      </c>
      <c r="AW628" s="13" t="s">
        <v>30</v>
      </c>
      <c r="AX628" s="13" t="s">
        <v>73</v>
      </c>
      <c r="AY628" s="239" t="s">
        <v>142</v>
      </c>
    </row>
    <row r="629" s="14" customFormat="1">
      <c r="A629" s="14"/>
      <c r="B629" s="240"/>
      <c r="C629" s="241"/>
      <c r="D629" s="231" t="s">
        <v>152</v>
      </c>
      <c r="E629" s="242" t="s">
        <v>1</v>
      </c>
      <c r="F629" s="243" t="s">
        <v>149</v>
      </c>
      <c r="G629" s="241"/>
      <c r="H629" s="244">
        <v>4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0" t="s">
        <v>152</v>
      </c>
      <c r="AU629" s="250" t="s">
        <v>150</v>
      </c>
      <c r="AV629" s="14" t="s">
        <v>150</v>
      </c>
      <c r="AW629" s="14" t="s">
        <v>30</v>
      </c>
      <c r="AX629" s="14" t="s">
        <v>73</v>
      </c>
      <c r="AY629" s="250" t="s">
        <v>142</v>
      </c>
    </row>
    <row r="630" s="13" customFormat="1">
      <c r="A630" s="13"/>
      <c r="B630" s="229"/>
      <c r="C630" s="230"/>
      <c r="D630" s="231" t="s">
        <v>152</v>
      </c>
      <c r="E630" s="232" t="s">
        <v>1</v>
      </c>
      <c r="F630" s="233" t="s">
        <v>201</v>
      </c>
      <c r="G630" s="230"/>
      <c r="H630" s="232" t="s">
        <v>1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9" t="s">
        <v>152</v>
      </c>
      <c r="AU630" s="239" t="s">
        <v>150</v>
      </c>
      <c r="AV630" s="13" t="s">
        <v>81</v>
      </c>
      <c r="AW630" s="13" t="s">
        <v>30</v>
      </c>
      <c r="AX630" s="13" t="s">
        <v>73</v>
      </c>
      <c r="AY630" s="239" t="s">
        <v>142</v>
      </c>
    </row>
    <row r="631" s="14" customFormat="1">
      <c r="A631" s="14"/>
      <c r="B631" s="240"/>
      <c r="C631" s="241"/>
      <c r="D631" s="231" t="s">
        <v>152</v>
      </c>
      <c r="E631" s="242" t="s">
        <v>1</v>
      </c>
      <c r="F631" s="243" t="s">
        <v>219</v>
      </c>
      <c r="G631" s="241"/>
      <c r="H631" s="244">
        <v>10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152</v>
      </c>
      <c r="AU631" s="250" t="s">
        <v>150</v>
      </c>
      <c r="AV631" s="14" t="s">
        <v>150</v>
      </c>
      <c r="AW631" s="14" t="s">
        <v>30</v>
      </c>
      <c r="AX631" s="14" t="s">
        <v>73</v>
      </c>
      <c r="AY631" s="250" t="s">
        <v>142</v>
      </c>
    </row>
    <row r="632" s="13" customFormat="1">
      <c r="A632" s="13"/>
      <c r="B632" s="229"/>
      <c r="C632" s="230"/>
      <c r="D632" s="231" t="s">
        <v>152</v>
      </c>
      <c r="E632" s="232" t="s">
        <v>1</v>
      </c>
      <c r="F632" s="233" t="s">
        <v>203</v>
      </c>
      <c r="G632" s="230"/>
      <c r="H632" s="232" t="s">
        <v>1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152</v>
      </c>
      <c r="AU632" s="239" t="s">
        <v>150</v>
      </c>
      <c r="AV632" s="13" t="s">
        <v>81</v>
      </c>
      <c r="AW632" s="13" t="s">
        <v>30</v>
      </c>
      <c r="AX632" s="13" t="s">
        <v>73</v>
      </c>
      <c r="AY632" s="239" t="s">
        <v>142</v>
      </c>
    </row>
    <row r="633" s="14" customFormat="1">
      <c r="A633" s="14"/>
      <c r="B633" s="240"/>
      <c r="C633" s="241"/>
      <c r="D633" s="231" t="s">
        <v>152</v>
      </c>
      <c r="E633" s="242" t="s">
        <v>1</v>
      </c>
      <c r="F633" s="243" t="s">
        <v>150</v>
      </c>
      <c r="G633" s="241"/>
      <c r="H633" s="244">
        <v>2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152</v>
      </c>
      <c r="AU633" s="250" t="s">
        <v>150</v>
      </c>
      <c r="AV633" s="14" t="s">
        <v>150</v>
      </c>
      <c r="AW633" s="14" t="s">
        <v>30</v>
      </c>
      <c r="AX633" s="14" t="s">
        <v>73</v>
      </c>
      <c r="AY633" s="250" t="s">
        <v>142</v>
      </c>
    </row>
    <row r="634" s="15" customFormat="1">
      <c r="A634" s="15"/>
      <c r="B634" s="262"/>
      <c r="C634" s="263"/>
      <c r="D634" s="231" t="s">
        <v>152</v>
      </c>
      <c r="E634" s="264" t="s">
        <v>1</v>
      </c>
      <c r="F634" s="265" t="s">
        <v>173</v>
      </c>
      <c r="G634" s="263"/>
      <c r="H634" s="266">
        <v>16</v>
      </c>
      <c r="I634" s="267"/>
      <c r="J634" s="263"/>
      <c r="K634" s="263"/>
      <c r="L634" s="268"/>
      <c r="M634" s="269"/>
      <c r="N634" s="270"/>
      <c r="O634" s="270"/>
      <c r="P634" s="270"/>
      <c r="Q634" s="270"/>
      <c r="R634" s="270"/>
      <c r="S634" s="270"/>
      <c r="T634" s="271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72" t="s">
        <v>152</v>
      </c>
      <c r="AU634" s="272" t="s">
        <v>150</v>
      </c>
      <c r="AV634" s="15" t="s">
        <v>149</v>
      </c>
      <c r="AW634" s="15" t="s">
        <v>30</v>
      </c>
      <c r="AX634" s="15" t="s">
        <v>81</v>
      </c>
      <c r="AY634" s="272" t="s">
        <v>142</v>
      </c>
    </row>
    <row r="635" s="2" customFormat="1" ht="24.15" customHeight="1">
      <c r="A635" s="38"/>
      <c r="B635" s="39"/>
      <c r="C635" s="215" t="s">
        <v>594</v>
      </c>
      <c r="D635" s="215" t="s">
        <v>145</v>
      </c>
      <c r="E635" s="216" t="s">
        <v>595</v>
      </c>
      <c r="F635" s="217" t="s">
        <v>596</v>
      </c>
      <c r="G635" s="218" t="s">
        <v>164</v>
      </c>
      <c r="H635" s="219">
        <v>5</v>
      </c>
      <c r="I635" s="220"/>
      <c r="J635" s="221">
        <f>ROUND(I635*H635,2)</f>
        <v>0</v>
      </c>
      <c r="K635" s="222"/>
      <c r="L635" s="44"/>
      <c r="M635" s="223" t="s">
        <v>1</v>
      </c>
      <c r="N635" s="224" t="s">
        <v>39</v>
      </c>
      <c r="O635" s="91"/>
      <c r="P635" s="225">
        <f>O635*H635</f>
        <v>0</v>
      </c>
      <c r="Q635" s="225">
        <v>0</v>
      </c>
      <c r="R635" s="225">
        <f>Q635*H635</f>
        <v>0</v>
      </c>
      <c r="S635" s="225">
        <v>0</v>
      </c>
      <c r="T635" s="226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7" t="s">
        <v>265</v>
      </c>
      <c r="AT635" s="227" t="s">
        <v>145</v>
      </c>
      <c r="AU635" s="227" t="s">
        <v>150</v>
      </c>
      <c r="AY635" s="17" t="s">
        <v>142</v>
      </c>
      <c r="BE635" s="228">
        <f>IF(N635="základní",J635,0)</f>
        <v>0</v>
      </c>
      <c r="BF635" s="228">
        <f>IF(N635="snížená",J635,0)</f>
        <v>0</v>
      </c>
      <c r="BG635" s="228">
        <f>IF(N635="zákl. přenesená",J635,0)</f>
        <v>0</v>
      </c>
      <c r="BH635" s="228">
        <f>IF(N635="sníž. přenesená",J635,0)</f>
        <v>0</v>
      </c>
      <c r="BI635" s="228">
        <f>IF(N635="nulová",J635,0)</f>
        <v>0</v>
      </c>
      <c r="BJ635" s="17" t="s">
        <v>150</v>
      </c>
      <c r="BK635" s="228">
        <f>ROUND(I635*H635,2)</f>
        <v>0</v>
      </c>
      <c r="BL635" s="17" t="s">
        <v>265</v>
      </c>
      <c r="BM635" s="227" t="s">
        <v>597</v>
      </c>
    </row>
    <row r="636" s="14" customFormat="1">
      <c r="A636" s="14"/>
      <c r="B636" s="240"/>
      <c r="C636" s="241"/>
      <c r="D636" s="231" t="s">
        <v>152</v>
      </c>
      <c r="E636" s="242" t="s">
        <v>1</v>
      </c>
      <c r="F636" s="243" t="s">
        <v>174</v>
      </c>
      <c r="G636" s="241"/>
      <c r="H636" s="244">
        <v>5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0" t="s">
        <v>152</v>
      </c>
      <c r="AU636" s="250" t="s">
        <v>150</v>
      </c>
      <c r="AV636" s="14" t="s">
        <v>150</v>
      </c>
      <c r="AW636" s="14" t="s">
        <v>30</v>
      </c>
      <c r="AX636" s="14" t="s">
        <v>81</v>
      </c>
      <c r="AY636" s="250" t="s">
        <v>142</v>
      </c>
    </row>
    <row r="637" s="2" customFormat="1" ht="14.4" customHeight="1">
      <c r="A637" s="38"/>
      <c r="B637" s="39"/>
      <c r="C637" s="215" t="s">
        <v>598</v>
      </c>
      <c r="D637" s="215" t="s">
        <v>145</v>
      </c>
      <c r="E637" s="216" t="s">
        <v>599</v>
      </c>
      <c r="F637" s="217" t="s">
        <v>600</v>
      </c>
      <c r="G637" s="218" t="s">
        <v>164</v>
      </c>
      <c r="H637" s="219">
        <v>3</v>
      </c>
      <c r="I637" s="220"/>
      <c r="J637" s="221">
        <f>ROUND(I637*H637,2)</f>
        <v>0</v>
      </c>
      <c r="K637" s="222"/>
      <c r="L637" s="44"/>
      <c r="M637" s="223" t="s">
        <v>1</v>
      </c>
      <c r="N637" s="224" t="s">
        <v>39</v>
      </c>
      <c r="O637" s="91"/>
      <c r="P637" s="225">
        <f>O637*H637</f>
        <v>0</v>
      </c>
      <c r="Q637" s="225">
        <v>0.0011999999999999999</v>
      </c>
      <c r="R637" s="225">
        <f>Q637*H637</f>
        <v>0.0035999999999999999</v>
      </c>
      <c r="S637" s="225">
        <v>0</v>
      </c>
      <c r="T637" s="22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265</v>
      </c>
      <c r="AT637" s="227" t="s">
        <v>145</v>
      </c>
      <c r="AU637" s="227" t="s">
        <v>150</v>
      </c>
      <c r="AY637" s="17" t="s">
        <v>142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150</v>
      </c>
      <c r="BK637" s="228">
        <f>ROUND(I637*H637,2)</f>
        <v>0</v>
      </c>
      <c r="BL637" s="17" t="s">
        <v>265</v>
      </c>
      <c r="BM637" s="227" t="s">
        <v>601</v>
      </c>
    </row>
    <row r="638" s="2" customFormat="1" ht="24.15" customHeight="1">
      <c r="A638" s="38"/>
      <c r="B638" s="39"/>
      <c r="C638" s="215" t="s">
        <v>602</v>
      </c>
      <c r="D638" s="215" t="s">
        <v>145</v>
      </c>
      <c r="E638" s="216" t="s">
        <v>603</v>
      </c>
      <c r="F638" s="217" t="s">
        <v>604</v>
      </c>
      <c r="G638" s="218" t="s">
        <v>286</v>
      </c>
      <c r="H638" s="219">
        <v>27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39</v>
      </c>
      <c r="O638" s="91"/>
      <c r="P638" s="225">
        <f>O638*H638</f>
        <v>0</v>
      </c>
      <c r="Q638" s="225">
        <v>0.00066</v>
      </c>
      <c r="R638" s="225">
        <f>Q638*H638</f>
        <v>0.017819999999999999</v>
      </c>
      <c r="S638" s="225">
        <v>0</v>
      </c>
      <c r="T638" s="22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265</v>
      </c>
      <c r="AT638" s="227" t="s">
        <v>145</v>
      </c>
      <c r="AU638" s="227" t="s">
        <v>150</v>
      </c>
      <c r="AY638" s="17" t="s">
        <v>142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150</v>
      </c>
      <c r="BK638" s="228">
        <f>ROUND(I638*H638,2)</f>
        <v>0</v>
      </c>
      <c r="BL638" s="17" t="s">
        <v>265</v>
      </c>
      <c r="BM638" s="227" t="s">
        <v>605</v>
      </c>
    </row>
    <row r="639" s="13" customFormat="1">
      <c r="A639" s="13"/>
      <c r="B639" s="229"/>
      <c r="C639" s="230"/>
      <c r="D639" s="231" t="s">
        <v>152</v>
      </c>
      <c r="E639" s="232" t="s">
        <v>1</v>
      </c>
      <c r="F639" s="233" t="s">
        <v>193</v>
      </c>
      <c r="G639" s="230"/>
      <c r="H639" s="232" t="s">
        <v>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152</v>
      </c>
      <c r="AU639" s="239" t="s">
        <v>150</v>
      </c>
      <c r="AV639" s="13" t="s">
        <v>81</v>
      </c>
      <c r="AW639" s="13" t="s">
        <v>30</v>
      </c>
      <c r="AX639" s="13" t="s">
        <v>73</v>
      </c>
      <c r="AY639" s="239" t="s">
        <v>142</v>
      </c>
    </row>
    <row r="640" s="14" customFormat="1">
      <c r="A640" s="14"/>
      <c r="B640" s="240"/>
      <c r="C640" s="241"/>
      <c r="D640" s="231" t="s">
        <v>152</v>
      </c>
      <c r="E640" s="242" t="s">
        <v>1</v>
      </c>
      <c r="F640" s="243" t="s">
        <v>232</v>
      </c>
      <c r="G640" s="241"/>
      <c r="H640" s="244">
        <v>13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152</v>
      </c>
      <c r="AU640" s="250" t="s">
        <v>150</v>
      </c>
      <c r="AV640" s="14" t="s">
        <v>150</v>
      </c>
      <c r="AW640" s="14" t="s">
        <v>30</v>
      </c>
      <c r="AX640" s="14" t="s">
        <v>73</v>
      </c>
      <c r="AY640" s="250" t="s">
        <v>142</v>
      </c>
    </row>
    <row r="641" s="13" customFormat="1">
      <c r="A641" s="13"/>
      <c r="B641" s="229"/>
      <c r="C641" s="230"/>
      <c r="D641" s="231" t="s">
        <v>152</v>
      </c>
      <c r="E641" s="232" t="s">
        <v>1</v>
      </c>
      <c r="F641" s="233" t="s">
        <v>201</v>
      </c>
      <c r="G641" s="230"/>
      <c r="H641" s="232" t="s">
        <v>1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9" t="s">
        <v>152</v>
      </c>
      <c r="AU641" s="239" t="s">
        <v>150</v>
      </c>
      <c r="AV641" s="13" t="s">
        <v>81</v>
      </c>
      <c r="AW641" s="13" t="s">
        <v>30</v>
      </c>
      <c r="AX641" s="13" t="s">
        <v>73</v>
      </c>
      <c r="AY641" s="239" t="s">
        <v>142</v>
      </c>
    </row>
    <row r="642" s="14" customFormat="1">
      <c r="A642" s="14"/>
      <c r="B642" s="240"/>
      <c r="C642" s="241"/>
      <c r="D642" s="231" t="s">
        <v>152</v>
      </c>
      <c r="E642" s="242" t="s">
        <v>1</v>
      </c>
      <c r="F642" s="243" t="s">
        <v>228</v>
      </c>
      <c r="G642" s="241"/>
      <c r="H642" s="244">
        <v>12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152</v>
      </c>
      <c r="AU642" s="250" t="s">
        <v>150</v>
      </c>
      <c r="AV642" s="14" t="s">
        <v>150</v>
      </c>
      <c r="AW642" s="14" t="s">
        <v>30</v>
      </c>
      <c r="AX642" s="14" t="s">
        <v>73</v>
      </c>
      <c r="AY642" s="250" t="s">
        <v>142</v>
      </c>
    </row>
    <row r="643" s="13" customFormat="1">
      <c r="A643" s="13"/>
      <c r="B643" s="229"/>
      <c r="C643" s="230"/>
      <c r="D643" s="231" t="s">
        <v>152</v>
      </c>
      <c r="E643" s="232" t="s">
        <v>1</v>
      </c>
      <c r="F643" s="233" t="s">
        <v>203</v>
      </c>
      <c r="G643" s="230"/>
      <c r="H643" s="232" t="s">
        <v>1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152</v>
      </c>
      <c r="AU643" s="239" t="s">
        <v>150</v>
      </c>
      <c r="AV643" s="13" t="s">
        <v>81</v>
      </c>
      <c r="AW643" s="13" t="s">
        <v>30</v>
      </c>
      <c r="AX643" s="13" t="s">
        <v>73</v>
      </c>
      <c r="AY643" s="239" t="s">
        <v>142</v>
      </c>
    </row>
    <row r="644" s="14" customFormat="1">
      <c r="A644" s="14"/>
      <c r="B644" s="240"/>
      <c r="C644" s="241"/>
      <c r="D644" s="231" t="s">
        <v>152</v>
      </c>
      <c r="E644" s="242" t="s">
        <v>1</v>
      </c>
      <c r="F644" s="243" t="s">
        <v>150</v>
      </c>
      <c r="G644" s="241"/>
      <c r="H644" s="244">
        <v>2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152</v>
      </c>
      <c r="AU644" s="250" t="s">
        <v>150</v>
      </c>
      <c r="AV644" s="14" t="s">
        <v>150</v>
      </c>
      <c r="AW644" s="14" t="s">
        <v>30</v>
      </c>
      <c r="AX644" s="14" t="s">
        <v>73</v>
      </c>
      <c r="AY644" s="250" t="s">
        <v>142</v>
      </c>
    </row>
    <row r="645" s="15" customFormat="1">
      <c r="A645" s="15"/>
      <c r="B645" s="262"/>
      <c r="C645" s="263"/>
      <c r="D645" s="231" t="s">
        <v>152</v>
      </c>
      <c r="E645" s="264" t="s">
        <v>1</v>
      </c>
      <c r="F645" s="265" t="s">
        <v>173</v>
      </c>
      <c r="G645" s="263"/>
      <c r="H645" s="266">
        <v>27</v>
      </c>
      <c r="I645" s="267"/>
      <c r="J645" s="263"/>
      <c r="K645" s="263"/>
      <c r="L645" s="268"/>
      <c r="M645" s="269"/>
      <c r="N645" s="270"/>
      <c r="O645" s="270"/>
      <c r="P645" s="270"/>
      <c r="Q645" s="270"/>
      <c r="R645" s="270"/>
      <c r="S645" s="270"/>
      <c r="T645" s="271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2" t="s">
        <v>152</v>
      </c>
      <c r="AU645" s="272" t="s">
        <v>150</v>
      </c>
      <c r="AV645" s="15" t="s">
        <v>149</v>
      </c>
      <c r="AW645" s="15" t="s">
        <v>30</v>
      </c>
      <c r="AX645" s="15" t="s">
        <v>81</v>
      </c>
      <c r="AY645" s="272" t="s">
        <v>142</v>
      </c>
    </row>
    <row r="646" s="2" customFormat="1" ht="24.15" customHeight="1">
      <c r="A646" s="38"/>
      <c r="B646" s="39"/>
      <c r="C646" s="215" t="s">
        <v>606</v>
      </c>
      <c r="D646" s="215" t="s">
        <v>145</v>
      </c>
      <c r="E646" s="216" t="s">
        <v>607</v>
      </c>
      <c r="F646" s="217" t="s">
        <v>608</v>
      </c>
      <c r="G646" s="218" t="s">
        <v>609</v>
      </c>
      <c r="H646" s="219">
        <v>1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0</v>
      </c>
      <c r="R646" s="225">
        <f>Q646*H646</f>
        <v>0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265</v>
      </c>
      <c r="AT646" s="227" t="s">
        <v>145</v>
      </c>
      <c r="AU646" s="227" t="s">
        <v>150</v>
      </c>
      <c r="AY646" s="17" t="s">
        <v>142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150</v>
      </c>
      <c r="BK646" s="228">
        <f>ROUND(I646*H646,2)</f>
        <v>0</v>
      </c>
      <c r="BL646" s="17" t="s">
        <v>265</v>
      </c>
      <c r="BM646" s="227" t="s">
        <v>610</v>
      </c>
    </row>
    <row r="647" s="2" customFormat="1" ht="24.15" customHeight="1">
      <c r="A647" s="38"/>
      <c r="B647" s="39"/>
      <c r="C647" s="215" t="s">
        <v>611</v>
      </c>
      <c r="D647" s="215" t="s">
        <v>145</v>
      </c>
      <c r="E647" s="216" t="s">
        <v>612</v>
      </c>
      <c r="F647" s="217" t="s">
        <v>613</v>
      </c>
      <c r="G647" s="218" t="s">
        <v>609</v>
      </c>
      <c r="H647" s="219">
        <v>1</v>
      </c>
      <c r="I647" s="220"/>
      <c r="J647" s="221">
        <f>ROUND(I647*H647,2)</f>
        <v>0</v>
      </c>
      <c r="K647" s="222"/>
      <c r="L647" s="44"/>
      <c r="M647" s="223" t="s">
        <v>1</v>
      </c>
      <c r="N647" s="224" t="s">
        <v>39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</v>
      </c>
      <c r="T647" s="226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265</v>
      </c>
      <c r="AT647" s="227" t="s">
        <v>145</v>
      </c>
      <c r="AU647" s="227" t="s">
        <v>150</v>
      </c>
      <c r="AY647" s="17" t="s">
        <v>142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150</v>
      </c>
      <c r="BK647" s="228">
        <f>ROUND(I647*H647,2)</f>
        <v>0</v>
      </c>
      <c r="BL647" s="17" t="s">
        <v>265</v>
      </c>
      <c r="BM647" s="227" t="s">
        <v>614</v>
      </c>
    </row>
    <row r="648" s="2" customFormat="1" ht="37.8" customHeight="1">
      <c r="A648" s="38"/>
      <c r="B648" s="39"/>
      <c r="C648" s="215" t="s">
        <v>615</v>
      </c>
      <c r="D648" s="215" t="s">
        <v>145</v>
      </c>
      <c r="E648" s="216" t="s">
        <v>616</v>
      </c>
      <c r="F648" s="217" t="s">
        <v>617</v>
      </c>
      <c r="G648" s="218" t="s">
        <v>286</v>
      </c>
      <c r="H648" s="219">
        <v>27</v>
      </c>
      <c r="I648" s="220"/>
      <c r="J648" s="221">
        <f>ROUND(I648*H648,2)</f>
        <v>0</v>
      </c>
      <c r="K648" s="222"/>
      <c r="L648" s="44"/>
      <c r="M648" s="223" t="s">
        <v>1</v>
      </c>
      <c r="N648" s="224" t="s">
        <v>39</v>
      </c>
      <c r="O648" s="91"/>
      <c r="P648" s="225">
        <f>O648*H648</f>
        <v>0</v>
      </c>
      <c r="Q648" s="225">
        <v>5.0000000000000002E-05</v>
      </c>
      <c r="R648" s="225">
        <f>Q648*H648</f>
        <v>0.0013500000000000001</v>
      </c>
      <c r="S648" s="225">
        <v>0</v>
      </c>
      <c r="T648" s="226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7" t="s">
        <v>265</v>
      </c>
      <c r="AT648" s="227" t="s">
        <v>145</v>
      </c>
      <c r="AU648" s="227" t="s">
        <v>150</v>
      </c>
      <c r="AY648" s="17" t="s">
        <v>142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7" t="s">
        <v>150</v>
      </c>
      <c r="BK648" s="228">
        <f>ROUND(I648*H648,2)</f>
        <v>0</v>
      </c>
      <c r="BL648" s="17" t="s">
        <v>265</v>
      </c>
      <c r="BM648" s="227" t="s">
        <v>618</v>
      </c>
    </row>
    <row r="649" s="14" customFormat="1">
      <c r="A649" s="14"/>
      <c r="B649" s="240"/>
      <c r="C649" s="241"/>
      <c r="D649" s="231" t="s">
        <v>152</v>
      </c>
      <c r="E649" s="242" t="s">
        <v>1</v>
      </c>
      <c r="F649" s="243" t="s">
        <v>319</v>
      </c>
      <c r="G649" s="241"/>
      <c r="H649" s="244">
        <v>27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152</v>
      </c>
      <c r="AU649" s="250" t="s">
        <v>150</v>
      </c>
      <c r="AV649" s="14" t="s">
        <v>150</v>
      </c>
      <c r="AW649" s="14" t="s">
        <v>30</v>
      </c>
      <c r="AX649" s="14" t="s">
        <v>81</v>
      </c>
      <c r="AY649" s="250" t="s">
        <v>142</v>
      </c>
    </row>
    <row r="650" s="2" customFormat="1" ht="14.4" customHeight="1">
      <c r="A650" s="38"/>
      <c r="B650" s="39"/>
      <c r="C650" s="215" t="s">
        <v>619</v>
      </c>
      <c r="D650" s="215" t="s">
        <v>145</v>
      </c>
      <c r="E650" s="216" t="s">
        <v>620</v>
      </c>
      <c r="F650" s="217" t="s">
        <v>621</v>
      </c>
      <c r="G650" s="218" t="s">
        <v>286</v>
      </c>
      <c r="H650" s="219">
        <v>27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39</v>
      </c>
      <c r="O650" s="91"/>
      <c r="P650" s="225">
        <f>O650*H650</f>
        <v>0</v>
      </c>
      <c r="Q650" s="225">
        <v>0</v>
      </c>
      <c r="R650" s="225">
        <f>Q650*H650</f>
        <v>0</v>
      </c>
      <c r="S650" s="225">
        <v>0.00023000000000000001</v>
      </c>
      <c r="T650" s="226">
        <f>S650*H650</f>
        <v>0.0062100000000000002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265</v>
      </c>
      <c r="AT650" s="227" t="s">
        <v>145</v>
      </c>
      <c r="AU650" s="227" t="s">
        <v>150</v>
      </c>
      <c r="AY650" s="17" t="s">
        <v>142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150</v>
      </c>
      <c r="BK650" s="228">
        <f>ROUND(I650*H650,2)</f>
        <v>0</v>
      </c>
      <c r="BL650" s="17" t="s">
        <v>265</v>
      </c>
      <c r="BM650" s="227" t="s">
        <v>622</v>
      </c>
    </row>
    <row r="651" s="2" customFormat="1" ht="14.4" customHeight="1">
      <c r="A651" s="38"/>
      <c r="B651" s="39"/>
      <c r="C651" s="215" t="s">
        <v>623</v>
      </c>
      <c r="D651" s="215" t="s">
        <v>145</v>
      </c>
      <c r="E651" s="216" t="s">
        <v>624</v>
      </c>
      <c r="F651" s="217" t="s">
        <v>625</v>
      </c>
      <c r="G651" s="218" t="s">
        <v>164</v>
      </c>
      <c r="H651" s="219">
        <v>10</v>
      </c>
      <c r="I651" s="220"/>
      <c r="J651" s="221">
        <f>ROUND(I651*H651,2)</f>
        <v>0</v>
      </c>
      <c r="K651" s="222"/>
      <c r="L651" s="44"/>
      <c r="M651" s="223" t="s">
        <v>1</v>
      </c>
      <c r="N651" s="224" t="s">
        <v>39</v>
      </c>
      <c r="O651" s="91"/>
      <c r="P651" s="225">
        <f>O651*H651</f>
        <v>0</v>
      </c>
      <c r="Q651" s="225">
        <v>0</v>
      </c>
      <c r="R651" s="225">
        <f>Q651*H651</f>
        <v>0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265</v>
      </c>
      <c r="AT651" s="227" t="s">
        <v>145</v>
      </c>
      <c r="AU651" s="227" t="s">
        <v>150</v>
      </c>
      <c r="AY651" s="17" t="s">
        <v>142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150</v>
      </c>
      <c r="BK651" s="228">
        <f>ROUND(I651*H651,2)</f>
        <v>0</v>
      </c>
      <c r="BL651" s="17" t="s">
        <v>265</v>
      </c>
      <c r="BM651" s="227" t="s">
        <v>626</v>
      </c>
    </row>
    <row r="652" s="13" customFormat="1">
      <c r="A652" s="13"/>
      <c r="B652" s="229"/>
      <c r="C652" s="230"/>
      <c r="D652" s="231" t="s">
        <v>152</v>
      </c>
      <c r="E652" s="232" t="s">
        <v>1</v>
      </c>
      <c r="F652" s="233" t="s">
        <v>627</v>
      </c>
      <c r="G652" s="230"/>
      <c r="H652" s="232" t="s">
        <v>1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9" t="s">
        <v>152</v>
      </c>
      <c r="AU652" s="239" t="s">
        <v>150</v>
      </c>
      <c r="AV652" s="13" t="s">
        <v>81</v>
      </c>
      <c r="AW652" s="13" t="s">
        <v>30</v>
      </c>
      <c r="AX652" s="13" t="s">
        <v>73</v>
      </c>
      <c r="AY652" s="239" t="s">
        <v>142</v>
      </c>
    </row>
    <row r="653" s="14" customFormat="1">
      <c r="A653" s="14"/>
      <c r="B653" s="240"/>
      <c r="C653" s="241"/>
      <c r="D653" s="231" t="s">
        <v>152</v>
      </c>
      <c r="E653" s="242" t="s">
        <v>1</v>
      </c>
      <c r="F653" s="243" t="s">
        <v>628</v>
      </c>
      <c r="G653" s="241"/>
      <c r="H653" s="244">
        <v>10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152</v>
      </c>
      <c r="AU653" s="250" t="s">
        <v>150</v>
      </c>
      <c r="AV653" s="14" t="s">
        <v>150</v>
      </c>
      <c r="AW653" s="14" t="s">
        <v>30</v>
      </c>
      <c r="AX653" s="14" t="s">
        <v>81</v>
      </c>
      <c r="AY653" s="250" t="s">
        <v>142</v>
      </c>
    </row>
    <row r="654" s="2" customFormat="1" ht="24.15" customHeight="1">
      <c r="A654" s="38"/>
      <c r="B654" s="39"/>
      <c r="C654" s="215" t="s">
        <v>629</v>
      </c>
      <c r="D654" s="215" t="s">
        <v>145</v>
      </c>
      <c r="E654" s="216" t="s">
        <v>630</v>
      </c>
      <c r="F654" s="217" t="s">
        <v>631</v>
      </c>
      <c r="G654" s="218" t="s">
        <v>164</v>
      </c>
      <c r="H654" s="219">
        <v>2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39</v>
      </c>
      <c r="O654" s="91"/>
      <c r="P654" s="225">
        <f>O654*H654</f>
        <v>0</v>
      </c>
      <c r="Q654" s="225">
        <v>0</v>
      </c>
      <c r="R654" s="225">
        <f>Q654*H654</f>
        <v>0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265</v>
      </c>
      <c r="AT654" s="227" t="s">
        <v>145</v>
      </c>
      <c r="AU654" s="227" t="s">
        <v>150</v>
      </c>
      <c r="AY654" s="17" t="s">
        <v>142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150</v>
      </c>
      <c r="BK654" s="228">
        <f>ROUND(I654*H654,2)</f>
        <v>0</v>
      </c>
      <c r="BL654" s="17" t="s">
        <v>265</v>
      </c>
      <c r="BM654" s="227" t="s">
        <v>632</v>
      </c>
    </row>
    <row r="655" s="14" customFormat="1">
      <c r="A655" s="14"/>
      <c r="B655" s="240"/>
      <c r="C655" s="241"/>
      <c r="D655" s="231" t="s">
        <v>152</v>
      </c>
      <c r="E655" s="242" t="s">
        <v>1</v>
      </c>
      <c r="F655" s="243" t="s">
        <v>150</v>
      </c>
      <c r="G655" s="241"/>
      <c r="H655" s="244">
        <v>2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152</v>
      </c>
      <c r="AU655" s="250" t="s">
        <v>150</v>
      </c>
      <c r="AV655" s="14" t="s">
        <v>150</v>
      </c>
      <c r="AW655" s="14" t="s">
        <v>30</v>
      </c>
      <c r="AX655" s="14" t="s">
        <v>81</v>
      </c>
      <c r="AY655" s="250" t="s">
        <v>142</v>
      </c>
    </row>
    <row r="656" s="2" customFormat="1" ht="14.4" customHeight="1">
      <c r="A656" s="38"/>
      <c r="B656" s="39"/>
      <c r="C656" s="215" t="s">
        <v>633</v>
      </c>
      <c r="D656" s="215" t="s">
        <v>145</v>
      </c>
      <c r="E656" s="216" t="s">
        <v>634</v>
      </c>
      <c r="F656" s="217" t="s">
        <v>635</v>
      </c>
      <c r="G656" s="218" t="s">
        <v>164</v>
      </c>
      <c r="H656" s="219">
        <v>6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0.00017000000000000001</v>
      </c>
      <c r="R656" s="225">
        <f>Q656*H656</f>
        <v>0.0010200000000000001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265</v>
      </c>
      <c r="AT656" s="227" t="s">
        <v>145</v>
      </c>
      <c r="AU656" s="227" t="s">
        <v>150</v>
      </c>
      <c r="AY656" s="17" t="s">
        <v>142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150</v>
      </c>
      <c r="BK656" s="228">
        <f>ROUND(I656*H656,2)</f>
        <v>0</v>
      </c>
      <c r="BL656" s="17" t="s">
        <v>265</v>
      </c>
      <c r="BM656" s="227" t="s">
        <v>636</v>
      </c>
    </row>
    <row r="657" s="13" customFormat="1">
      <c r="A657" s="13"/>
      <c r="B657" s="229"/>
      <c r="C657" s="230"/>
      <c r="D657" s="231" t="s">
        <v>152</v>
      </c>
      <c r="E657" s="232" t="s">
        <v>1</v>
      </c>
      <c r="F657" s="233" t="s">
        <v>637</v>
      </c>
      <c r="G657" s="230"/>
      <c r="H657" s="232" t="s">
        <v>1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9" t="s">
        <v>152</v>
      </c>
      <c r="AU657" s="239" t="s">
        <v>150</v>
      </c>
      <c r="AV657" s="13" t="s">
        <v>81</v>
      </c>
      <c r="AW657" s="13" t="s">
        <v>30</v>
      </c>
      <c r="AX657" s="13" t="s">
        <v>73</v>
      </c>
      <c r="AY657" s="239" t="s">
        <v>142</v>
      </c>
    </row>
    <row r="658" s="14" customFormat="1">
      <c r="A658" s="14"/>
      <c r="B658" s="240"/>
      <c r="C658" s="241"/>
      <c r="D658" s="231" t="s">
        <v>152</v>
      </c>
      <c r="E658" s="242" t="s">
        <v>1</v>
      </c>
      <c r="F658" s="243" t="s">
        <v>638</v>
      </c>
      <c r="G658" s="241"/>
      <c r="H658" s="244">
        <v>6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152</v>
      </c>
      <c r="AU658" s="250" t="s">
        <v>150</v>
      </c>
      <c r="AV658" s="14" t="s">
        <v>150</v>
      </c>
      <c r="AW658" s="14" t="s">
        <v>30</v>
      </c>
      <c r="AX658" s="14" t="s">
        <v>81</v>
      </c>
      <c r="AY658" s="250" t="s">
        <v>142</v>
      </c>
    </row>
    <row r="659" s="2" customFormat="1" ht="14.4" customHeight="1">
      <c r="A659" s="38"/>
      <c r="B659" s="39"/>
      <c r="C659" s="215" t="s">
        <v>639</v>
      </c>
      <c r="D659" s="215" t="s">
        <v>145</v>
      </c>
      <c r="E659" s="216" t="s">
        <v>640</v>
      </c>
      <c r="F659" s="217" t="s">
        <v>641</v>
      </c>
      <c r="G659" s="218" t="s">
        <v>609</v>
      </c>
      <c r="H659" s="219">
        <v>2</v>
      </c>
      <c r="I659" s="220"/>
      <c r="J659" s="221">
        <f>ROUND(I659*H659,2)</f>
        <v>0</v>
      </c>
      <c r="K659" s="222"/>
      <c r="L659" s="44"/>
      <c r="M659" s="223" t="s">
        <v>1</v>
      </c>
      <c r="N659" s="224" t="s">
        <v>39</v>
      </c>
      <c r="O659" s="91"/>
      <c r="P659" s="225">
        <f>O659*H659</f>
        <v>0</v>
      </c>
      <c r="Q659" s="225">
        <v>0.00021000000000000001</v>
      </c>
      <c r="R659" s="225">
        <f>Q659*H659</f>
        <v>0.00042000000000000002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265</v>
      </c>
      <c r="AT659" s="227" t="s">
        <v>145</v>
      </c>
      <c r="AU659" s="227" t="s">
        <v>150</v>
      </c>
      <c r="AY659" s="17" t="s">
        <v>142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150</v>
      </c>
      <c r="BK659" s="228">
        <f>ROUND(I659*H659,2)</f>
        <v>0</v>
      </c>
      <c r="BL659" s="17" t="s">
        <v>265</v>
      </c>
      <c r="BM659" s="227" t="s">
        <v>642</v>
      </c>
    </row>
    <row r="660" s="13" customFormat="1">
      <c r="A660" s="13"/>
      <c r="B660" s="229"/>
      <c r="C660" s="230"/>
      <c r="D660" s="231" t="s">
        <v>152</v>
      </c>
      <c r="E660" s="232" t="s">
        <v>1</v>
      </c>
      <c r="F660" s="233" t="s">
        <v>643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152</v>
      </c>
      <c r="AU660" s="239" t="s">
        <v>150</v>
      </c>
      <c r="AV660" s="13" t="s">
        <v>81</v>
      </c>
      <c r="AW660" s="13" t="s">
        <v>30</v>
      </c>
      <c r="AX660" s="13" t="s">
        <v>73</v>
      </c>
      <c r="AY660" s="239" t="s">
        <v>142</v>
      </c>
    </row>
    <row r="661" s="14" customFormat="1">
      <c r="A661" s="14"/>
      <c r="B661" s="240"/>
      <c r="C661" s="241"/>
      <c r="D661" s="231" t="s">
        <v>152</v>
      </c>
      <c r="E661" s="242" t="s">
        <v>1</v>
      </c>
      <c r="F661" s="243" t="s">
        <v>551</v>
      </c>
      <c r="G661" s="241"/>
      <c r="H661" s="244">
        <v>2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152</v>
      </c>
      <c r="AU661" s="250" t="s">
        <v>150</v>
      </c>
      <c r="AV661" s="14" t="s">
        <v>150</v>
      </c>
      <c r="AW661" s="14" t="s">
        <v>30</v>
      </c>
      <c r="AX661" s="14" t="s">
        <v>81</v>
      </c>
      <c r="AY661" s="250" t="s">
        <v>142</v>
      </c>
    </row>
    <row r="662" s="2" customFormat="1" ht="24.15" customHeight="1">
      <c r="A662" s="38"/>
      <c r="B662" s="39"/>
      <c r="C662" s="215" t="s">
        <v>644</v>
      </c>
      <c r="D662" s="215" t="s">
        <v>145</v>
      </c>
      <c r="E662" s="216" t="s">
        <v>645</v>
      </c>
      <c r="F662" s="217" t="s">
        <v>646</v>
      </c>
      <c r="G662" s="218" t="s">
        <v>164</v>
      </c>
      <c r="H662" s="219">
        <v>1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0</v>
      </c>
      <c r="R662" s="225">
        <f>Q662*H662</f>
        <v>0</v>
      </c>
      <c r="S662" s="225">
        <v>0.00068999999999999997</v>
      </c>
      <c r="T662" s="226">
        <f>S662*H662</f>
        <v>0.00068999999999999997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265</v>
      </c>
      <c r="AT662" s="227" t="s">
        <v>145</v>
      </c>
      <c r="AU662" s="227" t="s">
        <v>150</v>
      </c>
      <c r="AY662" s="17" t="s">
        <v>142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150</v>
      </c>
      <c r="BK662" s="228">
        <f>ROUND(I662*H662,2)</f>
        <v>0</v>
      </c>
      <c r="BL662" s="17" t="s">
        <v>265</v>
      </c>
      <c r="BM662" s="227" t="s">
        <v>647</v>
      </c>
    </row>
    <row r="663" s="13" customFormat="1">
      <c r="A663" s="13"/>
      <c r="B663" s="229"/>
      <c r="C663" s="230"/>
      <c r="D663" s="231" t="s">
        <v>152</v>
      </c>
      <c r="E663" s="232" t="s">
        <v>1</v>
      </c>
      <c r="F663" s="233" t="s">
        <v>648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152</v>
      </c>
      <c r="AU663" s="239" t="s">
        <v>150</v>
      </c>
      <c r="AV663" s="13" t="s">
        <v>81</v>
      </c>
      <c r="AW663" s="13" t="s">
        <v>30</v>
      </c>
      <c r="AX663" s="13" t="s">
        <v>73</v>
      </c>
      <c r="AY663" s="239" t="s">
        <v>142</v>
      </c>
    </row>
    <row r="664" s="14" customFormat="1">
      <c r="A664" s="14"/>
      <c r="B664" s="240"/>
      <c r="C664" s="241"/>
      <c r="D664" s="231" t="s">
        <v>152</v>
      </c>
      <c r="E664" s="242" t="s">
        <v>1</v>
      </c>
      <c r="F664" s="243" t="s">
        <v>81</v>
      </c>
      <c r="G664" s="241"/>
      <c r="H664" s="244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152</v>
      </c>
      <c r="AU664" s="250" t="s">
        <v>150</v>
      </c>
      <c r="AV664" s="14" t="s">
        <v>150</v>
      </c>
      <c r="AW664" s="14" t="s">
        <v>30</v>
      </c>
      <c r="AX664" s="14" t="s">
        <v>81</v>
      </c>
      <c r="AY664" s="250" t="s">
        <v>142</v>
      </c>
    </row>
    <row r="665" s="2" customFormat="1" ht="14.4" customHeight="1">
      <c r="A665" s="38"/>
      <c r="B665" s="39"/>
      <c r="C665" s="215" t="s">
        <v>649</v>
      </c>
      <c r="D665" s="215" t="s">
        <v>145</v>
      </c>
      <c r="E665" s="216" t="s">
        <v>650</v>
      </c>
      <c r="F665" s="217" t="s">
        <v>651</v>
      </c>
      <c r="G665" s="218" t="s">
        <v>164</v>
      </c>
      <c r="H665" s="219">
        <v>3</v>
      </c>
      <c r="I665" s="220"/>
      <c r="J665" s="221">
        <f>ROUND(I665*H665,2)</f>
        <v>0</v>
      </c>
      <c r="K665" s="222"/>
      <c r="L665" s="44"/>
      <c r="M665" s="223" t="s">
        <v>1</v>
      </c>
      <c r="N665" s="224" t="s">
        <v>39</v>
      </c>
      <c r="O665" s="91"/>
      <c r="P665" s="225">
        <f>O665*H665</f>
        <v>0</v>
      </c>
      <c r="Q665" s="225">
        <v>0</v>
      </c>
      <c r="R665" s="225">
        <f>Q665*H665</f>
        <v>0</v>
      </c>
      <c r="S665" s="225">
        <v>0.00052999999999999998</v>
      </c>
      <c r="T665" s="226">
        <f>S665*H665</f>
        <v>0.0015899999999999998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265</v>
      </c>
      <c r="AT665" s="227" t="s">
        <v>145</v>
      </c>
      <c r="AU665" s="227" t="s">
        <v>150</v>
      </c>
      <c r="AY665" s="17" t="s">
        <v>142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150</v>
      </c>
      <c r="BK665" s="228">
        <f>ROUND(I665*H665,2)</f>
        <v>0</v>
      </c>
      <c r="BL665" s="17" t="s">
        <v>265</v>
      </c>
      <c r="BM665" s="227" t="s">
        <v>652</v>
      </c>
    </row>
    <row r="666" s="13" customFormat="1">
      <c r="A666" s="13"/>
      <c r="B666" s="229"/>
      <c r="C666" s="230"/>
      <c r="D666" s="231" t="s">
        <v>152</v>
      </c>
      <c r="E666" s="232" t="s">
        <v>1</v>
      </c>
      <c r="F666" s="233" t="s">
        <v>653</v>
      </c>
      <c r="G666" s="230"/>
      <c r="H666" s="232" t="s">
        <v>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152</v>
      </c>
      <c r="AU666" s="239" t="s">
        <v>150</v>
      </c>
      <c r="AV666" s="13" t="s">
        <v>81</v>
      </c>
      <c r="AW666" s="13" t="s">
        <v>30</v>
      </c>
      <c r="AX666" s="13" t="s">
        <v>73</v>
      </c>
      <c r="AY666" s="239" t="s">
        <v>142</v>
      </c>
    </row>
    <row r="667" s="14" customFormat="1">
      <c r="A667" s="14"/>
      <c r="B667" s="240"/>
      <c r="C667" s="241"/>
      <c r="D667" s="231" t="s">
        <v>152</v>
      </c>
      <c r="E667" s="242" t="s">
        <v>1</v>
      </c>
      <c r="F667" s="243" t="s">
        <v>654</v>
      </c>
      <c r="G667" s="241"/>
      <c r="H667" s="244">
        <v>3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152</v>
      </c>
      <c r="AU667" s="250" t="s">
        <v>150</v>
      </c>
      <c r="AV667" s="14" t="s">
        <v>150</v>
      </c>
      <c r="AW667" s="14" t="s">
        <v>30</v>
      </c>
      <c r="AX667" s="14" t="s">
        <v>81</v>
      </c>
      <c r="AY667" s="250" t="s">
        <v>142</v>
      </c>
    </row>
    <row r="668" s="2" customFormat="1" ht="14.4" customHeight="1">
      <c r="A668" s="38"/>
      <c r="B668" s="39"/>
      <c r="C668" s="215" t="s">
        <v>655</v>
      </c>
      <c r="D668" s="215" t="s">
        <v>145</v>
      </c>
      <c r="E668" s="216" t="s">
        <v>656</v>
      </c>
      <c r="F668" s="217" t="s">
        <v>657</v>
      </c>
      <c r="G668" s="218" t="s">
        <v>164</v>
      </c>
      <c r="H668" s="219">
        <v>3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0.00056999999999999998</v>
      </c>
      <c r="R668" s="225">
        <f>Q668*H668</f>
        <v>0.0017099999999999999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265</v>
      </c>
      <c r="AT668" s="227" t="s">
        <v>145</v>
      </c>
      <c r="AU668" s="227" t="s">
        <v>150</v>
      </c>
      <c r="AY668" s="17" t="s">
        <v>142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150</v>
      </c>
      <c r="BK668" s="228">
        <f>ROUND(I668*H668,2)</f>
        <v>0</v>
      </c>
      <c r="BL668" s="17" t="s">
        <v>265</v>
      </c>
      <c r="BM668" s="227" t="s">
        <v>658</v>
      </c>
    </row>
    <row r="669" s="13" customFormat="1">
      <c r="A669" s="13"/>
      <c r="B669" s="229"/>
      <c r="C669" s="230"/>
      <c r="D669" s="231" t="s">
        <v>152</v>
      </c>
      <c r="E669" s="232" t="s">
        <v>1</v>
      </c>
      <c r="F669" s="233" t="s">
        <v>659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152</v>
      </c>
      <c r="AU669" s="239" t="s">
        <v>150</v>
      </c>
      <c r="AV669" s="13" t="s">
        <v>81</v>
      </c>
      <c r="AW669" s="13" t="s">
        <v>30</v>
      </c>
      <c r="AX669" s="13" t="s">
        <v>73</v>
      </c>
      <c r="AY669" s="239" t="s">
        <v>142</v>
      </c>
    </row>
    <row r="670" s="14" customFormat="1">
      <c r="A670" s="14"/>
      <c r="B670" s="240"/>
      <c r="C670" s="241"/>
      <c r="D670" s="231" t="s">
        <v>152</v>
      </c>
      <c r="E670" s="242" t="s">
        <v>1</v>
      </c>
      <c r="F670" s="243" t="s">
        <v>81</v>
      </c>
      <c r="G670" s="241"/>
      <c r="H670" s="244">
        <v>1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152</v>
      </c>
      <c r="AU670" s="250" t="s">
        <v>150</v>
      </c>
      <c r="AV670" s="14" t="s">
        <v>150</v>
      </c>
      <c r="AW670" s="14" t="s">
        <v>30</v>
      </c>
      <c r="AX670" s="14" t="s">
        <v>73</v>
      </c>
      <c r="AY670" s="250" t="s">
        <v>142</v>
      </c>
    </row>
    <row r="671" s="13" customFormat="1">
      <c r="A671" s="13"/>
      <c r="B671" s="229"/>
      <c r="C671" s="230"/>
      <c r="D671" s="231" t="s">
        <v>152</v>
      </c>
      <c r="E671" s="232" t="s">
        <v>1</v>
      </c>
      <c r="F671" s="233" t="s">
        <v>660</v>
      </c>
      <c r="G671" s="230"/>
      <c r="H671" s="232" t="s">
        <v>1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9" t="s">
        <v>152</v>
      </c>
      <c r="AU671" s="239" t="s">
        <v>150</v>
      </c>
      <c r="AV671" s="13" t="s">
        <v>81</v>
      </c>
      <c r="AW671" s="13" t="s">
        <v>30</v>
      </c>
      <c r="AX671" s="13" t="s">
        <v>73</v>
      </c>
      <c r="AY671" s="239" t="s">
        <v>142</v>
      </c>
    </row>
    <row r="672" s="14" customFormat="1">
      <c r="A672" s="14"/>
      <c r="B672" s="240"/>
      <c r="C672" s="241"/>
      <c r="D672" s="231" t="s">
        <v>152</v>
      </c>
      <c r="E672" s="242" t="s">
        <v>1</v>
      </c>
      <c r="F672" s="243" t="s">
        <v>81</v>
      </c>
      <c r="G672" s="241"/>
      <c r="H672" s="244">
        <v>1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0" t="s">
        <v>152</v>
      </c>
      <c r="AU672" s="250" t="s">
        <v>150</v>
      </c>
      <c r="AV672" s="14" t="s">
        <v>150</v>
      </c>
      <c r="AW672" s="14" t="s">
        <v>30</v>
      </c>
      <c r="AX672" s="14" t="s">
        <v>73</v>
      </c>
      <c r="AY672" s="250" t="s">
        <v>142</v>
      </c>
    </row>
    <row r="673" s="13" customFormat="1">
      <c r="A673" s="13"/>
      <c r="B673" s="229"/>
      <c r="C673" s="230"/>
      <c r="D673" s="231" t="s">
        <v>152</v>
      </c>
      <c r="E673" s="232" t="s">
        <v>1</v>
      </c>
      <c r="F673" s="233" t="s">
        <v>419</v>
      </c>
      <c r="G673" s="230"/>
      <c r="H673" s="232" t="s">
        <v>1</v>
      </c>
      <c r="I673" s="234"/>
      <c r="J673" s="230"/>
      <c r="K673" s="230"/>
      <c r="L673" s="235"/>
      <c r="M673" s="236"/>
      <c r="N673" s="237"/>
      <c r="O673" s="237"/>
      <c r="P673" s="237"/>
      <c r="Q673" s="237"/>
      <c r="R673" s="237"/>
      <c r="S673" s="237"/>
      <c r="T673" s="23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9" t="s">
        <v>152</v>
      </c>
      <c r="AU673" s="239" t="s">
        <v>150</v>
      </c>
      <c r="AV673" s="13" t="s">
        <v>81</v>
      </c>
      <c r="AW673" s="13" t="s">
        <v>30</v>
      </c>
      <c r="AX673" s="13" t="s">
        <v>73</v>
      </c>
      <c r="AY673" s="239" t="s">
        <v>142</v>
      </c>
    </row>
    <row r="674" s="14" customFormat="1">
      <c r="A674" s="14"/>
      <c r="B674" s="240"/>
      <c r="C674" s="241"/>
      <c r="D674" s="231" t="s">
        <v>152</v>
      </c>
      <c r="E674" s="242" t="s">
        <v>1</v>
      </c>
      <c r="F674" s="243" t="s">
        <v>81</v>
      </c>
      <c r="G674" s="241"/>
      <c r="H674" s="244">
        <v>1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0" t="s">
        <v>152</v>
      </c>
      <c r="AU674" s="250" t="s">
        <v>150</v>
      </c>
      <c r="AV674" s="14" t="s">
        <v>150</v>
      </c>
      <c r="AW674" s="14" t="s">
        <v>30</v>
      </c>
      <c r="AX674" s="14" t="s">
        <v>73</v>
      </c>
      <c r="AY674" s="250" t="s">
        <v>142</v>
      </c>
    </row>
    <row r="675" s="15" customFormat="1">
      <c r="A675" s="15"/>
      <c r="B675" s="262"/>
      <c r="C675" s="263"/>
      <c r="D675" s="231" t="s">
        <v>152</v>
      </c>
      <c r="E675" s="264" t="s">
        <v>1</v>
      </c>
      <c r="F675" s="265" t="s">
        <v>173</v>
      </c>
      <c r="G675" s="263"/>
      <c r="H675" s="266">
        <v>3</v>
      </c>
      <c r="I675" s="267"/>
      <c r="J675" s="263"/>
      <c r="K675" s="263"/>
      <c r="L675" s="268"/>
      <c r="M675" s="269"/>
      <c r="N675" s="270"/>
      <c r="O675" s="270"/>
      <c r="P675" s="270"/>
      <c r="Q675" s="270"/>
      <c r="R675" s="270"/>
      <c r="S675" s="270"/>
      <c r="T675" s="271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72" t="s">
        <v>152</v>
      </c>
      <c r="AU675" s="272" t="s">
        <v>150</v>
      </c>
      <c r="AV675" s="15" t="s">
        <v>149</v>
      </c>
      <c r="AW675" s="15" t="s">
        <v>30</v>
      </c>
      <c r="AX675" s="15" t="s">
        <v>81</v>
      </c>
      <c r="AY675" s="272" t="s">
        <v>142</v>
      </c>
    </row>
    <row r="676" s="2" customFormat="1" ht="24.15" customHeight="1">
      <c r="A676" s="38"/>
      <c r="B676" s="39"/>
      <c r="C676" s="251" t="s">
        <v>661</v>
      </c>
      <c r="D676" s="251" t="s">
        <v>155</v>
      </c>
      <c r="E676" s="252" t="s">
        <v>662</v>
      </c>
      <c r="F676" s="253" t="s">
        <v>663</v>
      </c>
      <c r="G676" s="254" t="s">
        <v>164</v>
      </c>
      <c r="H676" s="255">
        <v>3</v>
      </c>
      <c r="I676" s="256"/>
      <c r="J676" s="257">
        <f>ROUND(I676*H676,2)</f>
        <v>0</v>
      </c>
      <c r="K676" s="258"/>
      <c r="L676" s="259"/>
      <c r="M676" s="260" t="s">
        <v>1</v>
      </c>
      <c r="N676" s="261" t="s">
        <v>39</v>
      </c>
      <c r="O676" s="91"/>
      <c r="P676" s="225">
        <f>O676*H676</f>
        <v>0</v>
      </c>
      <c r="Q676" s="225">
        <v>0.0018</v>
      </c>
      <c r="R676" s="225">
        <f>Q676*H676</f>
        <v>0.0054000000000000003</v>
      </c>
      <c r="S676" s="225">
        <v>0</v>
      </c>
      <c r="T676" s="226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7" t="s">
        <v>347</v>
      </c>
      <c r="AT676" s="227" t="s">
        <v>155</v>
      </c>
      <c r="AU676" s="227" t="s">
        <v>150</v>
      </c>
      <c r="AY676" s="17" t="s">
        <v>142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7" t="s">
        <v>150</v>
      </c>
      <c r="BK676" s="228">
        <f>ROUND(I676*H676,2)</f>
        <v>0</v>
      </c>
      <c r="BL676" s="17" t="s">
        <v>265</v>
      </c>
      <c r="BM676" s="227" t="s">
        <v>664</v>
      </c>
    </row>
    <row r="677" s="2" customFormat="1" ht="24.15" customHeight="1">
      <c r="A677" s="38"/>
      <c r="B677" s="39"/>
      <c r="C677" s="215" t="s">
        <v>665</v>
      </c>
      <c r="D677" s="215" t="s">
        <v>145</v>
      </c>
      <c r="E677" s="216" t="s">
        <v>666</v>
      </c>
      <c r="F677" s="217" t="s">
        <v>667</v>
      </c>
      <c r="G677" s="218" t="s">
        <v>286</v>
      </c>
      <c r="H677" s="219">
        <v>27</v>
      </c>
      <c r="I677" s="220"/>
      <c r="J677" s="221">
        <f>ROUND(I677*H677,2)</f>
        <v>0</v>
      </c>
      <c r="K677" s="222"/>
      <c r="L677" s="44"/>
      <c r="M677" s="223" t="s">
        <v>1</v>
      </c>
      <c r="N677" s="224" t="s">
        <v>39</v>
      </c>
      <c r="O677" s="91"/>
      <c r="P677" s="225">
        <f>O677*H677</f>
        <v>0</v>
      </c>
      <c r="Q677" s="225">
        <v>0.00019000000000000001</v>
      </c>
      <c r="R677" s="225">
        <f>Q677*H677</f>
        <v>0.00513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265</v>
      </c>
      <c r="AT677" s="227" t="s">
        <v>145</v>
      </c>
      <c r="AU677" s="227" t="s">
        <v>150</v>
      </c>
      <c r="AY677" s="17" t="s">
        <v>142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150</v>
      </c>
      <c r="BK677" s="228">
        <f>ROUND(I677*H677,2)</f>
        <v>0</v>
      </c>
      <c r="BL677" s="17" t="s">
        <v>265</v>
      </c>
      <c r="BM677" s="227" t="s">
        <v>668</v>
      </c>
    </row>
    <row r="678" s="2" customFormat="1" ht="14.4" customHeight="1">
      <c r="A678" s="38"/>
      <c r="B678" s="39"/>
      <c r="C678" s="215" t="s">
        <v>669</v>
      </c>
      <c r="D678" s="215" t="s">
        <v>145</v>
      </c>
      <c r="E678" s="216" t="s">
        <v>670</v>
      </c>
      <c r="F678" s="217" t="s">
        <v>671</v>
      </c>
      <c r="G678" s="218" t="s">
        <v>286</v>
      </c>
      <c r="H678" s="219">
        <v>27</v>
      </c>
      <c r="I678" s="220"/>
      <c r="J678" s="221">
        <f>ROUND(I678*H678,2)</f>
        <v>0</v>
      </c>
      <c r="K678" s="222"/>
      <c r="L678" s="44"/>
      <c r="M678" s="223" t="s">
        <v>1</v>
      </c>
      <c r="N678" s="224" t="s">
        <v>39</v>
      </c>
      <c r="O678" s="91"/>
      <c r="P678" s="225">
        <f>O678*H678</f>
        <v>0</v>
      </c>
      <c r="Q678" s="225">
        <v>1.0000000000000001E-05</v>
      </c>
      <c r="R678" s="225">
        <f>Q678*H678</f>
        <v>0.00027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265</v>
      </c>
      <c r="AT678" s="227" t="s">
        <v>145</v>
      </c>
      <c r="AU678" s="227" t="s">
        <v>150</v>
      </c>
      <c r="AY678" s="17" t="s">
        <v>142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150</v>
      </c>
      <c r="BK678" s="228">
        <f>ROUND(I678*H678,2)</f>
        <v>0</v>
      </c>
      <c r="BL678" s="17" t="s">
        <v>265</v>
      </c>
      <c r="BM678" s="227" t="s">
        <v>672</v>
      </c>
    </row>
    <row r="679" s="2" customFormat="1" ht="24.15" customHeight="1">
      <c r="A679" s="38"/>
      <c r="B679" s="39"/>
      <c r="C679" s="215" t="s">
        <v>673</v>
      </c>
      <c r="D679" s="215" t="s">
        <v>145</v>
      </c>
      <c r="E679" s="216" t="s">
        <v>674</v>
      </c>
      <c r="F679" s="217" t="s">
        <v>675</v>
      </c>
      <c r="G679" s="218" t="s">
        <v>148</v>
      </c>
      <c r="H679" s="219">
        <v>0.036999999999999998</v>
      </c>
      <c r="I679" s="220"/>
      <c r="J679" s="221">
        <f>ROUND(I679*H679,2)</f>
        <v>0</v>
      </c>
      <c r="K679" s="222"/>
      <c r="L679" s="44"/>
      <c r="M679" s="223" t="s">
        <v>1</v>
      </c>
      <c r="N679" s="224" t="s">
        <v>39</v>
      </c>
      <c r="O679" s="91"/>
      <c r="P679" s="225">
        <f>O679*H679</f>
        <v>0</v>
      </c>
      <c r="Q679" s="225">
        <v>0</v>
      </c>
      <c r="R679" s="225">
        <f>Q679*H679</f>
        <v>0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265</v>
      </c>
      <c r="AT679" s="227" t="s">
        <v>145</v>
      </c>
      <c r="AU679" s="227" t="s">
        <v>150</v>
      </c>
      <c r="AY679" s="17" t="s">
        <v>142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150</v>
      </c>
      <c r="BK679" s="228">
        <f>ROUND(I679*H679,2)</f>
        <v>0</v>
      </c>
      <c r="BL679" s="17" t="s">
        <v>265</v>
      </c>
      <c r="BM679" s="227" t="s">
        <v>676</v>
      </c>
    </row>
    <row r="680" s="2" customFormat="1" ht="24.15" customHeight="1">
      <c r="A680" s="38"/>
      <c r="B680" s="39"/>
      <c r="C680" s="215" t="s">
        <v>677</v>
      </c>
      <c r="D680" s="215" t="s">
        <v>145</v>
      </c>
      <c r="E680" s="216" t="s">
        <v>678</v>
      </c>
      <c r="F680" s="217" t="s">
        <v>679</v>
      </c>
      <c r="G680" s="218" t="s">
        <v>148</v>
      </c>
      <c r="H680" s="219">
        <v>0.036999999999999998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</v>
      </c>
      <c r="R680" s="225">
        <f>Q680*H680</f>
        <v>0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265</v>
      </c>
      <c r="AT680" s="227" t="s">
        <v>145</v>
      </c>
      <c r="AU680" s="227" t="s">
        <v>150</v>
      </c>
      <c r="AY680" s="17" t="s">
        <v>142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150</v>
      </c>
      <c r="BK680" s="228">
        <f>ROUND(I680*H680,2)</f>
        <v>0</v>
      </c>
      <c r="BL680" s="17" t="s">
        <v>265</v>
      </c>
      <c r="BM680" s="227" t="s">
        <v>680</v>
      </c>
    </row>
    <row r="681" s="12" customFormat="1" ht="22.8" customHeight="1">
      <c r="A681" s="12"/>
      <c r="B681" s="199"/>
      <c r="C681" s="200"/>
      <c r="D681" s="201" t="s">
        <v>72</v>
      </c>
      <c r="E681" s="213" t="s">
        <v>681</v>
      </c>
      <c r="F681" s="213" t="s">
        <v>682</v>
      </c>
      <c r="G681" s="200"/>
      <c r="H681" s="200"/>
      <c r="I681" s="203"/>
      <c r="J681" s="214">
        <f>BK681</f>
        <v>0</v>
      </c>
      <c r="K681" s="200"/>
      <c r="L681" s="205"/>
      <c r="M681" s="206"/>
      <c r="N681" s="207"/>
      <c r="O681" s="207"/>
      <c r="P681" s="208">
        <f>SUM(P682:P689)</f>
        <v>0</v>
      </c>
      <c r="Q681" s="207"/>
      <c r="R681" s="208">
        <f>SUM(R682:R689)</f>
        <v>0.00036999999999999999</v>
      </c>
      <c r="S681" s="207"/>
      <c r="T681" s="209">
        <f>SUM(T682:T689)</f>
        <v>0.012880000000000001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10" t="s">
        <v>150</v>
      </c>
      <c r="AT681" s="211" t="s">
        <v>72</v>
      </c>
      <c r="AU681" s="211" t="s">
        <v>81</v>
      </c>
      <c r="AY681" s="210" t="s">
        <v>142</v>
      </c>
      <c r="BK681" s="212">
        <f>SUM(BK682:BK689)</f>
        <v>0</v>
      </c>
    </row>
    <row r="682" s="2" customFormat="1" ht="14.4" customHeight="1">
      <c r="A682" s="38"/>
      <c r="B682" s="39"/>
      <c r="C682" s="215" t="s">
        <v>683</v>
      </c>
      <c r="D682" s="215" t="s">
        <v>145</v>
      </c>
      <c r="E682" s="216" t="s">
        <v>684</v>
      </c>
      <c r="F682" s="217" t="s">
        <v>685</v>
      </c>
      <c r="G682" s="218" t="s">
        <v>164</v>
      </c>
      <c r="H682" s="219">
        <v>1</v>
      </c>
      <c r="I682" s="220"/>
      <c r="J682" s="221">
        <f>ROUND(I682*H682,2)</f>
        <v>0</v>
      </c>
      <c r="K682" s="222"/>
      <c r="L682" s="44"/>
      <c r="M682" s="223" t="s">
        <v>1</v>
      </c>
      <c r="N682" s="224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265</v>
      </c>
      <c r="AT682" s="227" t="s">
        <v>145</v>
      </c>
      <c r="AU682" s="227" t="s">
        <v>150</v>
      </c>
      <c r="AY682" s="17" t="s">
        <v>142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150</v>
      </c>
      <c r="BK682" s="228">
        <f>ROUND(I682*H682,2)</f>
        <v>0</v>
      </c>
      <c r="BL682" s="17" t="s">
        <v>265</v>
      </c>
      <c r="BM682" s="227" t="s">
        <v>686</v>
      </c>
    </row>
    <row r="683" s="2" customFormat="1" ht="14.4" customHeight="1">
      <c r="A683" s="38"/>
      <c r="B683" s="39"/>
      <c r="C683" s="215" t="s">
        <v>687</v>
      </c>
      <c r="D683" s="215" t="s">
        <v>145</v>
      </c>
      <c r="E683" s="216" t="s">
        <v>688</v>
      </c>
      <c r="F683" s="217" t="s">
        <v>689</v>
      </c>
      <c r="G683" s="218" t="s">
        <v>286</v>
      </c>
      <c r="H683" s="219">
        <v>4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3.0000000000000001E-05</v>
      </c>
      <c r="R683" s="225">
        <f>Q683*H683</f>
        <v>0.00012</v>
      </c>
      <c r="S683" s="225">
        <v>0.0032200000000000002</v>
      </c>
      <c r="T683" s="226">
        <f>S683*H683</f>
        <v>0.012880000000000001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265</v>
      </c>
      <c r="AT683" s="227" t="s">
        <v>145</v>
      </c>
      <c r="AU683" s="227" t="s">
        <v>150</v>
      </c>
      <c r="AY683" s="17" t="s">
        <v>142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150</v>
      </c>
      <c r="BK683" s="228">
        <f>ROUND(I683*H683,2)</f>
        <v>0</v>
      </c>
      <c r="BL683" s="17" t="s">
        <v>265</v>
      </c>
      <c r="BM683" s="227" t="s">
        <v>690</v>
      </c>
    </row>
    <row r="684" s="13" customFormat="1">
      <c r="A684" s="13"/>
      <c r="B684" s="229"/>
      <c r="C684" s="230"/>
      <c r="D684" s="231" t="s">
        <v>152</v>
      </c>
      <c r="E684" s="232" t="s">
        <v>1</v>
      </c>
      <c r="F684" s="233" t="s">
        <v>691</v>
      </c>
      <c r="G684" s="230"/>
      <c r="H684" s="232" t="s">
        <v>1</v>
      </c>
      <c r="I684" s="234"/>
      <c r="J684" s="230"/>
      <c r="K684" s="230"/>
      <c r="L684" s="235"/>
      <c r="M684" s="236"/>
      <c r="N684" s="237"/>
      <c r="O684" s="237"/>
      <c r="P684" s="237"/>
      <c r="Q684" s="237"/>
      <c r="R684" s="237"/>
      <c r="S684" s="237"/>
      <c r="T684" s="23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9" t="s">
        <v>152</v>
      </c>
      <c r="AU684" s="239" t="s">
        <v>150</v>
      </c>
      <c r="AV684" s="13" t="s">
        <v>81</v>
      </c>
      <c r="AW684" s="13" t="s">
        <v>30</v>
      </c>
      <c r="AX684" s="13" t="s">
        <v>73</v>
      </c>
      <c r="AY684" s="239" t="s">
        <v>142</v>
      </c>
    </row>
    <row r="685" s="14" customFormat="1">
      <c r="A685" s="14"/>
      <c r="B685" s="240"/>
      <c r="C685" s="241"/>
      <c r="D685" s="231" t="s">
        <v>152</v>
      </c>
      <c r="E685" s="242" t="s">
        <v>1</v>
      </c>
      <c r="F685" s="243" t="s">
        <v>149</v>
      </c>
      <c r="G685" s="241"/>
      <c r="H685" s="244">
        <v>4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152</v>
      </c>
      <c r="AU685" s="250" t="s">
        <v>150</v>
      </c>
      <c r="AV685" s="14" t="s">
        <v>150</v>
      </c>
      <c r="AW685" s="14" t="s">
        <v>30</v>
      </c>
      <c r="AX685" s="14" t="s">
        <v>81</v>
      </c>
      <c r="AY685" s="250" t="s">
        <v>142</v>
      </c>
    </row>
    <row r="686" s="2" customFormat="1" ht="14.4" customHeight="1">
      <c r="A686" s="38"/>
      <c r="B686" s="39"/>
      <c r="C686" s="215" t="s">
        <v>692</v>
      </c>
      <c r="D686" s="215" t="s">
        <v>145</v>
      </c>
      <c r="E686" s="216" t="s">
        <v>693</v>
      </c>
      <c r="F686" s="217" t="s">
        <v>694</v>
      </c>
      <c r="G686" s="218" t="s">
        <v>286</v>
      </c>
      <c r="H686" s="219">
        <v>10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</v>
      </c>
      <c r="R686" s="225">
        <f>Q686*H686</f>
        <v>0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265</v>
      </c>
      <c r="AT686" s="227" t="s">
        <v>145</v>
      </c>
      <c r="AU686" s="227" t="s">
        <v>150</v>
      </c>
      <c r="AY686" s="17" t="s">
        <v>142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150</v>
      </c>
      <c r="BK686" s="228">
        <f>ROUND(I686*H686,2)</f>
        <v>0</v>
      </c>
      <c r="BL686" s="17" t="s">
        <v>265</v>
      </c>
      <c r="BM686" s="227" t="s">
        <v>695</v>
      </c>
    </row>
    <row r="687" s="2" customFormat="1" ht="14.4" customHeight="1">
      <c r="A687" s="38"/>
      <c r="B687" s="39"/>
      <c r="C687" s="215" t="s">
        <v>696</v>
      </c>
      <c r="D687" s="215" t="s">
        <v>145</v>
      </c>
      <c r="E687" s="216" t="s">
        <v>697</v>
      </c>
      <c r="F687" s="217" t="s">
        <v>698</v>
      </c>
      <c r="G687" s="218" t="s">
        <v>164</v>
      </c>
      <c r="H687" s="219">
        <v>1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</v>
      </c>
      <c r="R687" s="225">
        <f>Q687*H687</f>
        <v>0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265</v>
      </c>
      <c r="AT687" s="227" t="s">
        <v>145</v>
      </c>
      <c r="AU687" s="227" t="s">
        <v>150</v>
      </c>
      <c r="AY687" s="17" t="s">
        <v>142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150</v>
      </c>
      <c r="BK687" s="228">
        <f>ROUND(I687*H687,2)</f>
        <v>0</v>
      </c>
      <c r="BL687" s="17" t="s">
        <v>265</v>
      </c>
      <c r="BM687" s="227" t="s">
        <v>699</v>
      </c>
    </row>
    <row r="688" s="2" customFormat="1" ht="14.4" customHeight="1">
      <c r="A688" s="38"/>
      <c r="B688" s="39"/>
      <c r="C688" s="215" t="s">
        <v>700</v>
      </c>
      <c r="D688" s="215" t="s">
        <v>145</v>
      </c>
      <c r="E688" s="216" t="s">
        <v>701</v>
      </c>
      <c r="F688" s="217" t="s">
        <v>702</v>
      </c>
      <c r="G688" s="218" t="s">
        <v>164</v>
      </c>
      <c r="H688" s="219">
        <v>1</v>
      </c>
      <c r="I688" s="220"/>
      <c r="J688" s="221">
        <f>ROUND(I688*H688,2)</f>
        <v>0</v>
      </c>
      <c r="K688" s="222"/>
      <c r="L688" s="44"/>
      <c r="M688" s="223" t="s">
        <v>1</v>
      </c>
      <c r="N688" s="224" t="s">
        <v>39</v>
      </c>
      <c r="O688" s="91"/>
      <c r="P688" s="225">
        <f>O688*H688</f>
        <v>0</v>
      </c>
      <c r="Q688" s="225">
        <v>0.00025000000000000001</v>
      </c>
      <c r="R688" s="225">
        <f>Q688*H688</f>
        <v>0.00025000000000000001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265</v>
      </c>
      <c r="AT688" s="227" t="s">
        <v>145</v>
      </c>
      <c r="AU688" s="227" t="s">
        <v>150</v>
      </c>
      <c r="AY688" s="17" t="s">
        <v>142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150</v>
      </c>
      <c r="BK688" s="228">
        <f>ROUND(I688*H688,2)</f>
        <v>0</v>
      </c>
      <c r="BL688" s="17" t="s">
        <v>265</v>
      </c>
      <c r="BM688" s="227" t="s">
        <v>703</v>
      </c>
    </row>
    <row r="689" s="2" customFormat="1" ht="24.15" customHeight="1">
      <c r="A689" s="38"/>
      <c r="B689" s="39"/>
      <c r="C689" s="215" t="s">
        <v>704</v>
      </c>
      <c r="D689" s="215" t="s">
        <v>145</v>
      </c>
      <c r="E689" s="216" t="s">
        <v>705</v>
      </c>
      <c r="F689" s="217" t="s">
        <v>706</v>
      </c>
      <c r="G689" s="218" t="s">
        <v>707</v>
      </c>
      <c r="H689" s="273"/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265</v>
      </c>
      <c r="AT689" s="227" t="s">
        <v>145</v>
      </c>
      <c r="AU689" s="227" t="s">
        <v>150</v>
      </c>
      <c r="AY689" s="17" t="s">
        <v>142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150</v>
      </c>
      <c r="BK689" s="228">
        <f>ROUND(I689*H689,2)</f>
        <v>0</v>
      </c>
      <c r="BL689" s="17" t="s">
        <v>265</v>
      </c>
      <c r="BM689" s="227" t="s">
        <v>708</v>
      </c>
    </row>
    <row r="690" s="12" customFormat="1" ht="22.8" customHeight="1">
      <c r="A690" s="12"/>
      <c r="B690" s="199"/>
      <c r="C690" s="200"/>
      <c r="D690" s="201" t="s">
        <v>72</v>
      </c>
      <c r="E690" s="213" t="s">
        <v>709</v>
      </c>
      <c r="F690" s="213" t="s">
        <v>710</v>
      </c>
      <c r="G690" s="200"/>
      <c r="H690" s="200"/>
      <c r="I690" s="203"/>
      <c r="J690" s="214">
        <f>BK690</f>
        <v>0</v>
      </c>
      <c r="K690" s="200"/>
      <c r="L690" s="205"/>
      <c r="M690" s="206"/>
      <c r="N690" s="207"/>
      <c r="O690" s="207"/>
      <c r="P690" s="208">
        <f>SUM(P691:P753)</f>
        <v>0</v>
      </c>
      <c r="Q690" s="207"/>
      <c r="R690" s="208">
        <f>SUM(R691:R753)</f>
        <v>0.078749999999999987</v>
      </c>
      <c r="S690" s="207"/>
      <c r="T690" s="209">
        <f>SUM(T691:T753)</f>
        <v>0.18184999999999998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210" t="s">
        <v>150</v>
      </c>
      <c r="AT690" s="211" t="s">
        <v>72</v>
      </c>
      <c r="AU690" s="211" t="s">
        <v>81</v>
      </c>
      <c r="AY690" s="210" t="s">
        <v>142</v>
      </c>
      <c r="BK690" s="212">
        <f>SUM(BK691:BK753)</f>
        <v>0</v>
      </c>
    </row>
    <row r="691" s="2" customFormat="1" ht="14.4" customHeight="1">
      <c r="A691" s="38"/>
      <c r="B691" s="39"/>
      <c r="C691" s="215" t="s">
        <v>711</v>
      </c>
      <c r="D691" s="215" t="s">
        <v>145</v>
      </c>
      <c r="E691" s="216" t="s">
        <v>712</v>
      </c>
      <c r="F691" s="217" t="s">
        <v>713</v>
      </c>
      <c r="G691" s="218" t="s">
        <v>609</v>
      </c>
      <c r="H691" s="219">
        <v>1</v>
      </c>
      <c r="I691" s="220"/>
      <c r="J691" s="221">
        <f>ROUND(I691*H691,2)</f>
        <v>0</v>
      </c>
      <c r="K691" s="222"/>
      <c r="L691" s="44"/>
      <c r="M691" s="223" t="s">
        <v>1</v>
      </c>
      <c r="N691" s="224" t="s">
        <v>39</v>
      </c>
      <c r="O691" s="91"/>
      <c r="P691" s="225">
        <f>O691*H691</f>
        <v>0</v>
      </c>
      <c r="Q691" s="225">
        <v>0</v>
      </c>
      <c r="R691" s="225">
        <f>Q691*H691</f>
        <v>0</v>
      </c>
      <c r="S691" s="225">
        <v>0.01933</v>
      </c>
      <c r="T691" s="226">
        <f>S691*H691</f>
        <v>0.01933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265</v>
      </c>
      <c r="AT691" s="227" t="s">
        <v>145</v>
      </c>
      <c r="AU691" s="227" t="s">
        <v>150</v>
      </c>
      <c r="AY691" s="17" t="s">
        <v>142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150</v>
      </c>
      <c r="BK691" s="228">
        <f>ROUND(I691*H691,2)</f>
        <v>0</v>
      </c>
      <c r="BL691" s="17" t="s">
        <v>265</v>
      </c>
      <c r="BM691" s="227" t="s">
        <v>714</v>
      </c>
    </row>
    <row r="692" s="14" customFormat="1">
      <c r="A692" s="14"/>
      <c r="B692" s="240"/>
      <c r="C692" s="241"/>
      <c r="D692" s="231" t="s">
        <v>152</v>
      </c>
      <c r="E692" s="242" t="s">
        <v>1</v>
      </c>
      <c r="F692" s="243" t="s">
        <v>81</v>
      </c>
      <c r="G692" s="241"/>
      <c r="H692" s="244">
        <v>1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152</v>
      </c>
      <c r="AU692" s="250" t="s">
        <v>150</v>
      </c>
      <c r="AV692" s="14" t="s">
        <v>150</v>
      </c>
      <c r="AW692" s="14" t="s">
        <v>30</v>
      </c>
      <c r="AX692" s="14" t="s">
        <v>81</v>
      </c>
      <c r="AY692" s="250" t="s">
        <v>142</v>
      </c>
    </row>
    <row r="693" s="2" customFormat="1" ht="24.15" customHeight="1">
      <c r="A693" s="38"/>
      <c r="B693" s="39"/>
      <c r="C693" s="215" t="s">
        <v>715</v>
      </c>
      <c r="D693" s="215" t="s">
        <v>145</v>
      </c>
      <c r="E693" s="216" t="s">
        <v>716</v>
      </c>
      <c r="F693" s="217" t="s">
        <v>717</v>
      </c>
      <c r="G693" s="218" t="s">
        <v>609</v>
      </c>
      <c r="H693" s="219">
        <v>1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0.023199999999999998</v>
      </c>
      <c r="R693" s="225">
        <f>Q693*H693</f>
        <v>0.023199999999999998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265</v>
      </c>
      <c r="AT693" s="227" t="s">
        <v>145</v>
      </c>
      <c r="AU693" s="227" t="s">
        <v>150</v>
      </c>
      <c r="AY693" s="17" t="s">
        <v>142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150</v>
      </c>
      <c r="BK693" s="228">
        <f>ROUND(I693*H693,2)</f>
        <v>0</v>
      </c>
      <c r="BL693" s="17" t="s">
        <v>265</v>
      </c>
      <c r="BM693" s="227" t="s">
        <v>718</v>
      </c>
    </row>
    <row r="694" s="14" customFormat="1">
      <c r="A694" s="14"/>
      <c r="B694" s="240"/>
      <c r="C694" s="241"/>
      <c r="D694" s="231" t="s">
        <v>152</v>
      </c>
      <c r="E694" s="242" t="s">
        <v>1</v>
      </c>
      <c r="F694" s="243" t="s">
        <v>81</v>
      </c>
      <c r="G694" s="241"/>
      <c r="H694" s="244">
        <v>1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152</v>
      </c>
      <c r="AU694" s="250" t="s">
        <v>150</v>
      </c>
      <c r="AV694" s="14" t="s">
        <v>150</v>
      </c>
      <c r="AW694" s="14" t="s">
        <v>30</v>
      </c>
      <c r="AX694" s="14" t="s">
        <v>81</v>
      </c>
      <c r="AY694" s="250" t="s">
        <v>142</v>
      </c>
    </row>
    <row r="695" s="2" customFormat="1" ht="14.4" customHeight="1">
      <c r="A695" s="38"/>
      <c r="B695" s="39"/>
      <c r="C695" s="215" t="s">
        <v>719</v>
      </c>
      <c r="D695" s="215" t="s">
        <v>145</v>
      </c>
      <c r="E695" s="216" t="s">
        <v>720</v>
      </c>
      <c r="F695" s="217" t="s">
        <v>721</v>
      </c>
      <c r="G695" s="218" t="s">
        <v>609</v>
      </c>
      <c r="H695" s="219">
        <v>1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0.019460000000000002</v>
      </c>
      <c r="T695" s="226">
        <f>S695*H695</f>
        <v>0.019460000000000002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265</v>
      </c>
      <c r="AT695" s="227" t="s">
        <v>145</v>
      </c>
      <c r="AU695" s="227" t="s">
        <v>150</v>
      </c>
      <c r="AY695" s="17" t="s">
        <v>142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150</v>
      </c>
      <c r="BK695" s="228">
        <f>ROUND(I695*H695,2)</f>
        <v>0</v>
      </c>
      <c r="BL695" s="17" t="s">
        <v>265</v>
      </c>
      <c r="BM695" s="227" t="s">
        <v>722</v>
      </c>
    </row>
    <row r="696" s="14" customFormat="1">
      <c r="A696" s="14"/>
      <c r="B696" s="240"/>
      <c r="C696" s="241"/>
      <c r="D696" s="231" t="s">
        <v>152</v>
      </c>
      <c r="E696" s="242" t="s">
        <v>1</v>
      </c>
      <c r="F696" s="243" t="s">
        <v>81</v>
      </c>
      <c r="G696" s="241"/>
      <c r="H696" s="244">
        <v>1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152</v>
      </c>
      <c r="AU696" s="250" t="s">
        <v>150</v>
      </c>
      <c r="AV696" s="14" t="s">
        <v>150</v>
      </c>
      <c r="AW696" s="14" t="s">
        <v>30</v>
      </c>
      <c r="AX696" s="14" t="s">
        <v>81</v>
      </c>
      <c r="AY696" s="250" t="s">
        <v>142</v>
      </c>
    </row>
    <row r="697" s="2" customFormat="1" ht="24.15" customHeight="1">
      <c r="A697" s="38"/>
      <c r="B697" s="39"/>
      <c r="C697" s="215" t="s">
        <v>723</v>
      </c>
      <c r="D697" s="215" t="s">
        <v>145</v>
      </c>
      <c r="E697" s="216" t="s">
        <v>724</v>
      </c>
      <c r="F697" s="217" t="s">
        <v>725</v>
      </c>
      <c r="G697" s="218" t="s">
        <v>609</v>
      </c>
      <c r="H697" s="219">
        <v>1</v>
      </c>
      <c r="I697" s="220"/>
      <c r="J697" s="221">
        <f>ROUND(I697*H697,2)</f>
        <v>0</v>
      </c>
      <c r="K697" s="222"/>
      <c r="L697" s="44"/>
      <c r="M697" s="223" t="s">
        <v>1</v>
      </c>
      <c r="N697" s="224" t="s">
        <v>39</v>
      </c>
      <c r="O697" s="91"/>
      <c r="P697" s="225">
        <f>O697*H697</f>
        <v>0</v>
      </c>
      <c r="Q697" s="225">
        <v>0.01525</v>
      </c>
      <c r="R697" s="225">
        <f>Q697*H697</f>
        <v>0.01525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265</v>
      </c>
      <c r="AT697" s="227" t="s">
        <v>145</v>
      </c>
      <c r="AU697" s="227" t="s">
        <v>150</v>
      </c>
      <c r="AY697" s="17" t="s">
        <v>142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150</v>
      </c>
      <c r="BK697" s="228">
        <f>ROUND(I697*H697,2)</f>
        <v>0</v>
      </c>
      <c r="BL697" s="17" t="s">
        <v>265</v>
      </c>
      <c r="BM697" s="227" t="s">
        <v>726</v>
      </c>
    </row>
    <row r="698" s="14" customFormat="1">
      <c r="A698" s="14"/>
      <c r="B698" s="240"/>
      <c r="C698" s="241"/>
      <c r="D698" s="231" t="s">
        <v>152</v>
      </c>
      <c r="E698" s="242" t="s">
        <v>1</v>
      </c>
      <c r="F698" s="243" t="s">
        <v>81</v>
      </c>
      <c r="G698" s="241"/>
      <c r="H698" s="244">
        <v>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152</v>
      </c>
      <c r="AU698" s="250" t="s">
        <v>150</v>
      </c>
      <c r="AV698" s="14" t="s">
        <v>150</v>
      </c>
      <c r="AW698" s="14" t="s">
        <v>30</v>
      </c>
      <c r="AX698" s="14" t="s">
        <v>81</v>
      </c>
      <c r="AY698" s="250" t="s">
        <v>142</v>
      </c>
    </row>
    <row r="699" s="2" customFormat="1" ht="14.4" customHeight="1">
      <c r="A699" s="38"/>
      <c r="B699" s="39"/>
      <c r="C699" s="251" t="s">
        <v>727</v>
      </c>
      <c r="D699" s="251" t="s">
        <v>155</v>
      </c>
      <c r="E699" s="252" t="s">
        <v>728</v>
      </c>
      <c r="F699" s="253" t="s">
        <v>729</v>
      </c>
      <c r="G699" s="254" t="s">
        <v>286</v>
      </c>
      <c r="H699" s="255">
        <v>2</v>
      </c>
      <c r="I699" s="256"/>
      <c r="J699" s="257">
        <f>ROUND(I699*H699,2)</f>
        <v>0</v>
      </c>
      <c r="K699" s="258"/>
      <c r="L699" s="259"/>
      <c r="M699" s="260" t="s">
        <v>1</v>
      </c>
      <c r="N699" s="261" t="s">
        <v>39</v>
      </c>
      <c r="O699" s="91"/>
      <c r="P699" s="225">
        <f>O699*H699</f>
        <v>0</v>
      </c>
      <c r="Q699" s="225">
        <v>0.00025000000000000001</v>
      </c>
      <c r="R699" s="225">
        <f>Q699*H699</f>
        <v>0.00050000000000000001</v>
      </c>
      <c r="S699" s="225">
        <v>0</v>
      </c>
      <c r="T699" s="226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347</v>
      </c>
      <c r="AT699" s="227" t="s">
        <v>155</v>
      </c>
      <c r="AU699" s="227" t="s">
        <v>150</v>
      </c>
      <c r="AY699" s="17" t="s">
        <v>142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150</v>
      </c>
      <c r="BK699" s="228">
        <f>ROUND(I699*H699,2)</f>
        <v>0</v>
      </c>
      <c r="BL699" s="17" t="s">
        <v>265</v>
      </c>
      <c r="BM699" s="227" t="s">
        <v>730</v>
      </c>
    </row>
    <row r="700" s="13" customFormat="1">
      <c r="A700" s="13"/>
      <c r="B700" s="229"/>
      <c r="C700" s="230"/>
      <c r="D700" s="231" t="s">
        <v>152</v>
      </c>
      <c r="E700" s="232" t="s">
        <v>1</v>
      </c>
      <c r="F700" s="233" t="s">
        <v>526</v>
      </c>
      <c r="G700" s="230"/>
      <c r="H700" s="232" t="s">
        <v>1</v>
      </c>
      <c r="I700" s="234"/>
      <c r="J700" s="230"/>
      <c r="K700" s="230"/>
      <c r="L700" s="235"/>
      <c r="M700" s="236"/>
      <c r="N700" s="237"/>
      <c r="O700" s="237"/>
      <c r="P700" s="237"/>
      <c r="Q700" s="237"/>
      <c r="R700" s="237"/>
      <c r="S700" s="237"/>
      <c r="T700" s="23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9" t="s">
        <v>152</v>
      </c>
      <c r="AU700" s="239" t="s">
        <v>150</v>
      </c>
      <c r="AV700" s="13" t="s">
        <v>81</v>
      </c>
      <c r="AW700" s="13" t="s">
        <v>30</v>
      </c>
      <c r="AX700" s="13" t="s">
        <v>73</v>
      </c>
      <c r="AY700" s="239" t="s">
        <v>142</v>
      </c>
    </row>
    <row r="701" s="14" customFormat="1">
      <c r="A701" s="14"/>
      <c r="B701" s="240"/>
      <c r="C701" s="241"/>
      <c r="D701" s="231" t="s">
        <v>152</v>
      </c>
      <c r="E701" s="242" t="s">
        <v>1</v>
      </c>
      <c r="F701" s="243" t="s">
        <v>150</v>
      </c>
      <c r="G701" s="241"/>
      <c r="H701" s="244">
        <v>2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152</v>
      </c>
      <c r="AU701" s="250" t="s">
        <v>150</v>
      </c>
      <c r="AV701" s="14" t="s">
        <v>150</v>
      </c>
      <c r="AW701" s="14" t="s">
        <v>30</v>
      </c>
      <c r="AX701" s="14" t="s">
        <v>73</v>
      </c>
      <c r="AY701" s="250" t="s">
        <v>142</v>
      </c>
    </row>
    <row r="702" s="15" customFormat="1">
      <c r="A702" s="15"/>
      <c r="B702" s="262"/>
      <c r="C702" s="263"/>
      <c r="D702" s="231" t="s">
        <v>152</v>
      </c>
      <c r="E702" s="264" t="s">
        <v>1</v>
      </c>
      <c r="F702" s="265" t="s">
        <v>173</v>
      </c>
      <c r="G702" s="263"/>
      <c r="H702" s="266">
        <v>2</v>
      </c>
      <c r="I702" s="267"/>
      <c r="J702" s="263"/>
      <c r="K702" s="263"/>
      <c r="L702" s="268"/>
      <c r="M702" s="269"/>
      <c r="N702" s="270"/>
      <c r="O702" s="270"/>
      <c r="P702" s="270"/>
      <c r="Q702" s="270"/>
      <c r="R702" s="270"/>
      <c r="S702" s="270"/>
      <c r="T702" s="271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72" t="s">
        <v>152</v>
      </c>
      <c r="AU702" s="272" t="s">
        <v>150</v>
      </c>
      <c r="AV702" s="15" t="s">
        <v>149</v>
      </c>
      <c r="AW702" s="15" t="s">
        <v>30</v>
      </c>
      <c r="AX702" s="15" t="s">
        <v>81</v>
      </c>
      <c r="AY702" s="272" t="s">
        <v>142</v>
      </c>
    </row>
    <row r="703" s="2" customFormat="1" ht="14.4" customHeight="1">
      <c r="A703" s="38"/>
      <c r="B703" s="39"/>
      <c r="C703" s="215" t="s">
        <v>731</v>
      </c>
      <c r="D703" s="215" t="s">
        <v>145</v>
      </c>
      <c r="E703" s="216" t="s">
        <v>732</v>
      </c>
      <c r="F703" s="217" t="s">
        <v>733</v>
      </c>
      <c r="G703" s="218" t="s">
        <v>609</v>
      </c>
      <c r="H703" s="219">
        <v>1</v>
      </c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0</v>
      </c>
      <c r="R703" s="225">
        <f>Q703*H703</f>
        <v>0</v>
      </c>
      <c r="S703" s="225">
        <v>0.032899999999999999</v>
      </c>
      <c r="T703" s="226">
        <f>S703*H703</f>
        <v>0.032899999999999999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265</v>
      </c>
      <c r="AT703" s="227" t="s">
        <v>145</v>
      </c>
      <c r="AU703" s="227" t="s">
        <v>150</v>
      </c>
      <c r="AY703" s="17" t="s">
        <v>142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150</v>
      </c>
      <c r="BK703" s="228">
        <f>ROUND(I703*H703,2)</f>
        <v>0</v>
      </c>
      <c r="BL703" s="17" t="s">
        <v>265</v>
      </c>
      <c r="BM703" s="227" t="s">
        <v>734</v>
      </c>
    </row>
    <row r="704" s="14" customFormat="1">
      <c r="A704" s="14"/>
      <c r="B704" s="240"/>
      <c r="C704" s="241"/>
      <c r="D704" s="231" t="s">
        <v>152</v>
      </c>
      <c r="E704" s="242" t="s">
        <v>1</v>
      </c>
      <c r="F704" s="243" t="s">
        <v>81</v>
      </c>
      <c r="G704" s="241"/>
      <c r="H704" s="244">
        <v>1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152</v>
      </c>
      <c r="AU704" s="250" t="s">
        <v>150</v>
      </c>
      <c r="AV704" s="14" t="s">
        <v>150</v>
      </c>
      <c r="AW704" s="14" t="s">
        <v>30</v>
      </c>
      <c r="AX704" s="14" t="s">
        <v>81</v>
      </c>
      <c r="AY704" s="250" t="s">
        <v>142</v>
      </c>
    </row>
    <row r="705" s="2" customFormat="1" ht="24.15" customHeight="1">
      <c r="A705" s="38"/>
      <c r="B705" s="39"/>
      <c r="C705" s="215" t="s">
        <v>735</v>
      </c>
      <c r="D705" s="215" t="s">
        <v>145</v>
      </c>
      <c r="E705" s="216" t="s">
        <v>736</v>
      </c>
      <c r="F705" s="217" t="s">
        <v>737</v>
      </c>
      <c r="G705" s="218" t="s">
        <v>609</v>
      </c>
      <c r="H705" s="219">
        <v>1</v>
      </c>
      <c r="I705" s="220"/>
      <c r="J705" s="221">
        <f>ROUND(I705*H705,2)</f>
        <v>0</v>
      </c>
      <c r="K705" s="222"/>
      <c r="L705" s="44"/>
      <c r="M705" s="223" t="s">
        <v>1</v>
      </c>
      <c r="N705" s="224" t="s">
        <v>39</v>
      </c>
      <c r="O705" s="91"/>
      <c r="P705" s="225">
        <f>O705*H705</f>
        <v>0</v>
      </c>
      <c r="Q705" s="225">
        <v>0.019990000000000001</v>
      </c>
      <c r="R705" s="225">
        <f>Q705*H705</f>
        <v>0.019990000000000001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265</v>
      </c>
      <c r="AT705" s="227" t="s">
        <v>145</v>
      </c>
      <c r="AU705" s="227" t="s">
        <v>150</v>
      </c>
      <c r="AY705" s="17" t="s">
        <v>142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150</v>
      </c>
      <c r="BK705" s="228">
        <f>ROUND(I705*H705,2)</f>
        <v>0</v>
      </c>
      <c r="BL705" s="17" t="s">
        <v>265</v>
      </c>
      <c r="BM705" s="227" t="s">
        <v>738</v>
      </c>
    </row>
    <row r="706" s="14" customFormat="1">
      <c r="A706" s="14"/>
      <c r="B706" s="240"/>
      <c r="C706" s="241"/>
      <c r="D706" s="231" t="s">
        <v>152</v>
      </c>
      <c r="E706" s="242" t="s">
        <v>1</v>
      </c>
      <c r="F706" s="243" t="s">
        <v>81</v>
      </c>
      <c r="G706" s="241"/>
      <c r="H706" s="244">
        <v>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152</v>
      </c>
      <c r="AU706" s="250" t="s">
        <v>150</v>
      </c>
      <c r="AV706" s="14" t="s">
        <v>150</v>
      </c>
      <c r="AW706" s="14" t="s">
        <v>30</v>
      </c>
      <c r="AX706" s="14" t="s">
        <v>81</v>
      </c>
      <c r="AY706" s="250" t="s">
        <v>142</v>
      </c>
    </row>
    <row r="707" s="2" customFormat="1" ht="24.15" customHeight="1">
      <c r="A707" s="38"/>
      <c r="B707" s="39"/>
      <c r="C707" s="215" t="s">
        <v>739</v>
      </c>
      <c r="D707" s="215" t="s">
        <v>145</v>
      </c>
      <c r="E707" s="216" t="s">
        <v>740</v>
      </c>
      <c r="F707" s="217" t="s">
        <v>741</v>
      </c>
      <c r="G707" s="218" t="s">
        <v>609</v>
      </c>
      <c r="H707" s="219">
        <v>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</v>
      </c>
      <c r="R707" s="225">
        <f>Q707*H707</f>
        <v>0</v>
      </c>
      <c r="S707" s="225">
        <v>0.017069999999999998</v>
      </c>
      <c r="T707" s="226">
        <f>S707*H707</f>
        <v>0.017069999999999998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265</v>
      </c>
      <c r="AT707" s="227" t="s">
        <v>145</v>
      </c>
      <c r="AU707" s="227" t="s">
        <v>150</v>
      </c>
      <c r="AY707" s="17" t="s">
        <v>142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150</v>
      </c>
      <c r="BK707" s="228">
        <f>ROUND(I707*H707,2)</f>
        <v>0</v>
      </c>
      <c r="BL707" s="17" t="s">
        <v>265</v>
      </c>
      <c r="BM707" s="227" t="s">
        <v>742</v>
      </c>
    </row>
    <row r="708" s="14" customFormat="1">
      <c r="A708" s="14"/>
      <c r="B708" s="240"/>
      <c r="C708" s="241"/>
      <c r="D708" s="231" t="s">
        <v>152</v>
      </c>
      <c r="E708" s="242" t="s">
        <v>1</v>
      </c>
      <c r="F708" s="243" t="s">
        <v>81</v>
      </c>
      <c r="G708" s="241"/>
      <c r="H708" s="244">
        <v>1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152</v>
      </c>
      <c r="AU708" s="250" t="s">
        <v>150</v>
      </c>
      <c r="AV708" s="14" t="s">
        <v>150</v>
      </c>
      <c r="AW708" s="14" t="s">
        <v>30</v>
      </c>
      <c r="AX708" s="14" t="s">
        <v>81</v>
      </c>
      <c r="AY708" s="250" t="s">
        <v>142</v>
      </c>
    </row>
    <row r="709" s="2" customFormat="1" ht="14.4" customHeight="1">
      <c r="A709" s="38"/>
      <c r="B709" s="39"/>
      <c r="C709" s="215" t="s">
        <v>743</v>
      </c>
      <c r="D709" s="215" t="s">
        <v>145</v>
      </c>
      <c r="E709" s="216" t="s">
        <v>744</v>
      </c>
      <c r="F709" s="217" t="s">
        <v>745</v>
      </c>
      <c r="G709" s="218" t="s">
        <v>609</v>
      </c>
      <c r="H709" s="219">
        <v>1</v>
      </c>
      <c r="I709" s="220"/>
      <c r="J709" s="221">
        <f>ROUND(I709*H709,2)</f>
        <v>0</v>
      </c>
      <c r="K709" s="222"/>
      <c r="L709" s="44"/>
      <c r="M709" s="223" t="s">
        <v>1</v>
      </c>
      <c r="N709" s="224" t="s">
        <v>39</v>
      </c>
      <c r="O709" s="91"/>
      <c r="P709" s="225">
        <f>O709*H709</f>
        <v>0</v>
      </c>
      <c r="Q709" s="225">
        <v>0</v>
      </c>
      <c r="R709" s="225">
        <f>Q709*H709</f>
        <v>0</v>
      </c>
      <c r="S709" s="225">
        <v>0.017500000000000002</v>
      </c>
      <c r="T709" s="226">
        <f>S709*H709</f>
        <v>0.017500000000000002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265</v>
      </c>
      <c r="AT709" s="227" t="s">
        <v>145</v>
      </c>
      <c r="AU709" s="227" t="s">
        <v>150</v>
      </c>
      <c r="AY709" s="17" t="s">
        <v>142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150</v>
      </c>
      <c r="BK709" s="228">
        <f>ROUND(I709*H709,2)</f>
        <v>0</v>
      </c>
      <c r="BL709" s="17" t="s">
        <v>265</v>
      </c>
      <c r="BM709" s="227" t="s">
        <v>746</v>
      </c>
    </row>
    <row r="710" s="13" customFormat="1">
      <c r="A710" s="13"/>
      <c r="B710" s="229"/>
      <c r="C710" s="230"/>
      <c r="D710" s="231" t="s">
        <v>152</v>
      </c>
      <c r="E710" s="232" t="s">
        <v>1</v>
      </c>
      <c r="F710" s="233" t="s">
        <v>193</v>
      </c>
      <c r="G710" s="230"/>
      <c r="H710" s="232" t="s">
        <v>1</v>
      </c>
      <c r="I710" s="234"/>
      <c r="J710" s="230"/>
      <c r="K710" s="230"/>
      <c r="L710" s="235"/>
      <c r="M710" s="236"/>
      <c r="N710" s="237"/>
      <c r="O710" s="237"/>
      <c r="P710" s="237"/>
      <c r="Q710" s="237"/>
      <c r="R710" s="237"/>
      <c r="S710" s="237"/>
      <c r="T710" s="23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9" t="s">
        <v>152</v>
      </c>
      <c r="AU710" s="239" t="s">
        <v>150</v>
      </c>
      <c r="AV710" s="13" t="s">
        <v>81</v>
      </c>
      <c r="AW710" s="13" t="s">
        <v>30</v>
      </c>
      <c r="AX710" s="13" t="s">
        <v>73</v>
      </c>
      <c r="AY710" s="239" t="s">
        <v>142</v>
      </c>
    </row>
    <row r="711" s="14" customFormat="1">
      <c r="A711" s="14"/>
      <c r="B711" s="240"/>
      <c r="C711" s="241"/>
      <c r="D711" s="231" t="s">
        <v>152</v>
      </c>
      <c r="E711" s="242" t="s">
        <v>1</v>
      </c>
      <c r="F711" s="243" t="s">
        <v>81</v>
      </c>
      <c r="G711" s="241"/>
      <c r="H711" s="244">
        <v>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152</v>
      </c>
      <c r="AU711" s="250" t="s">
        <v>150</v>
      </c>
      <c r="AV711" s="14" t="s">
        <v>150</v>
      </c>
      <c r="AW711" s="14" t="s">
        <v>30</v>
      </c>
      <c r="AX711" s="14" t="s">
        <v>81</v>
      </c>
      <c r="AY711" s="250" t="s">
        <v>142</v>
      </c>
    </row>
    <row r="712" s="2" customFormat="1" ht="24.15" customHeight="1">
      <c r="A712" s="38"/>
      <c r="B712" s="39"/>
      <c r="C712" s="215" t="s">
        <v>747</v>
      </c>
      <c r="D712" s="215" t="s">
        <v>145</v>
      </c>
      <c r="E712" s="216" t="s">
        <v>748</v>
      </c>
      <c r="F712" s="217" t="s">
        <v>749</v>
      </c>
      <c r="G712" s="218" t="s">
        <v>609</v>
      </c>
      <c r="H712" s="219">
        <v>1</v>
      </c>
      <c r="I712" s="220"/>
      <c r="J712" s="221">
        <f>ROUND(I712*H712,2)</f>
        <v>0</v>
      </c>
      <c r="K712" s="222"/>
      <c r="L712" s="44"/>
      <c r="M712" s="223" t="s">
        <v>1</v>
      </c>
      <c r="N712" s="224" t="s">
        <v>39</v>
      </c>
      <c r="O712" s="91"/>
      <c r="P712" s="225">
        <f>O712*H712</f>
        <v>0</v>
      </c>
      <c r="Q712" s="225">
        <v>0.010659999999999999</v>
      </c>
      <c r="R712" s="225">
        <f>Q712*H712</f>
        <v>0.010659999999999999</v>
      </c>
      <c r="S712" s="225">
        <v>0</v>
      </c>
      <c r="T712" s="226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265</v>
      </c>
      <c r="AT712" s="227" t="s">
        <v>145</v>
      </c>
      <c r="AU712" s="227" t="s">
        <v>150</v>
      </c>
      <c r="AY712" s="17" t="s">
        <v>142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150</v>
      </c>
      <c r="BK712" s="228">
        <f>ROUND(I712*H712,2)</f>
        <v>0</v>
      </c>
      <c r="BL712" s="17" t="s">
        <v>265</v>
      </c>
      <c r="BM712" s="227" t="s">
        <v>750</v>
      </c>
    </row>
    <row r="713" s="13" customFormat="1">
      <c r="A713" s="13"/>
      <c r="B713" s="229"/>
      <c r="C713" s="230"/>
      <c r="D713" s="231" t="s">
        <v>152</v>
      </c>
      <c r="E713" s="232" t="s">
        <v>1</v>
      </c>
      <c r="F713" s="233" t="s">
        <v>193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152</v>
      </c>
      <c r="AU713" s="239" t="s">
        <v>150</v>
      </c>
      <c r="AV713" s="13" t="s">
        <v>81</v>
      </c>
      <c r="AW713" s="13" t="s">
        <v>30</v>
      </c>
      <c r="AX713" s="13" t="s">
        <v>73</v>
      </c>
      <c r="AY713" s="239" t="s">
        <v>142</v>
      </c>
    </row>
    <row r="714" s="14" customFormat="1">
      <c r="A714" s="14"/>
      <c r="B714" s="240"/>
      <c r="C714" s="241"/>
      <c r="D714" s="231" t="s">
        <v>152</v>
      </c>
      <c r="E714" s="242" t="s">
        <v>1</v>
      </c>
      <c r="F714" s="243" t="s">
        <v>81</v>
      </c>
      <c r="G714" s="241"/>
      <c r="H714" s="244">
        <v>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152</v>
      </c>
      <c r="AU714" s="250" t="s">
        <v>150</v>
      </c>
      <c r="AV714" s="14" t="s">
        <v>150</v>
      </c>
      <c r="AW714" s="14" t="s">
        <v>30</v>
      </c>
      <c r="AX714" s="14" t="s">
        <v>81</v>
      </c>
      <c r="AY714" s="250" t="s">
        <v>142</v>
      </c>
    </row>
    <row r="715" s="2" customFormat="1" ht="14.4" customHeight="1">
      <c r="A715" s="38"/>
      <c r="B715" s="39"/>
      <c r="C715" s="215" t="s">
        <v>751</v>
      </c>
      <c r="D715" s="215" t="s">
        <v>145</v>
      </c>
      <c r="E715" s="216" t="s">
        <v>752</v>
      </c>
      <c r="F715" s="217" t="s">
        <v>753</v>
      </c>
      <c r="G715" s="218" t="s">
        <v>609</v>
      </c>
      <c r="H715" s="219">
        <v>1</v>
      </c>
      <c r="I715" s="220"/>
      <c r="J715" s="221">
        <f>ROUND(I715*H715,2)</f>
        <v>0</v>
      </c>
      <c r="K715" s="222"/>
      <c r="L715" s="44"/>
      <c r="M715" s="223" t="s">
        <v>1</v>
      </c>
      <c r="N715" s="224" t="s">
        <v>39</v>
      </c>
      <c r="O715" s="91"/>
      <c r="P715" s="225">
        <f>O715*H715</f>
        <v>0</v>
      </c>
      <c r="Q715" s="225">
        <v>0</v>
      </c>
      <c r="R715" s="225">
        <f>Q715*H715</f>
        <v>0</v>
      </c>
      <c r="S715" s="225">
        <v>0.067000000000000004</v>
      </c>
      <c r="T715" s="226">
        <f>S715*H715</f>
        <v>0.067000000000000004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265</v>
      </c>
      <c r="AT715" s="227" t="s">
        <v>145</v>
      </c>
      <c r="AU715" s="227" t="s">
        <v>150</v>
      </c>
      <c r="AY715" s="17" t="s">
        <v>142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150</v>
      </c>
      <c r="BK715" s="228">
        <f>ROUND(I715*H715,2)</f>
        <v>0</v>
      </c>
      <c r="BL715" s="17" t="s">
        <v>265</v>
      </c>
      <c r="BM715" s="227" t="s">
        <v>754</v>
      </c>
    </row>
    <row r="716" s="14" customFormat="1">
      <c r="A716" s="14"/>
      <c r="B716" s="240"/>
      <c r="C716" s="241"/>
      <c r="D716" s="231" t="s">
        <v>152</v>
      </c>
      <c r="E716" s="242" t="s">
        <v>1</v>
      </c>
      <c r="F716" s="243" t="s">
        <v>81</v>
      </c>
      <c r="G716" s="241"/>
      <c r="H716" s="244">
        <v>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152</v>
      </c>
      <c r="AU716" s="250" t="s">
        <v>150</v>
      </c>
      <c r="AV716" s="14" t="s">
        <v>150</v>
      </c>
      <c r="AW716" s="14" t="s">
        <v>30</v>
      </c>
      <c r="AX716" s="14" t="s">
        <v>81</v>
      </c>
      <c r="AY716" s="250" t="s">
        <v>142</v>
      </c>
    </row>
    <row r="717" s="2" customFormat="1" ht="14.4" customHeight="1">
      <c r="A717" s="38"/>
      <c r="B717" s="39"/>
      <c r="C717" s="215" t="s">
        <v>755</v>
      </c>
      <c r="D717" s="215" t="s">
        <v>145</v>
      </c>
      <c r="E717" s="216" t="s">
        <v>756</v>
      </c>
      <c r="F717" s="217" t="s">
        <v>757</v>
      </c>
      <c r="G717" s="218" t="s">
        <v>164</v>
      </c>
      <c r="H717" s="219">
        <v>3</v>
      </c>
      <c r="I717" s="220"/>
      <c r="J717" s="221">
        <f>ROUND(I717*H717,2)</f>
        <v>0</v>
      </c>
      <c r="K717" s="222"/>
      <c r="L717" s="44"/>
      <c r="M717" s="223" t="s">
        <v>1</v>
      </c>
      <c r="N717" s="224" t="s">
        <v>39</v>
      </c>
      <c r="O717" s="91"/>
      <c r="P717" s="225">
        <f>O717*H717</f>
        <v>0</v>
      </c>
      <c r="Q717" s="225">
        <v>0</v>
      </c>
      <c r="R717" s="225">
        <f>Q717*H717</f>
        <v>0</v>
      </c>
      <c r="S717" s="225">
        <v>0.00048999999999999998</v>
      </c>
      <c r="T717" s="226">
        <f>S717*H717</f>
        <v>0.00147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7" t="s">
        <v>265</v>
      </c>
      <c r="AT717" s="227" t="s">
        <v>145</v>
      </c>
      <c r="AU717" s="227" t="s">
        <v>150</v>
      </c>
      <c r="AY717" s="17" t="s">
        <v>142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17" t="s">
        <v>150</v>
      </c>
      <c r="BK717" s="228">
        <f>ROUND(I717*H717,2)</f>
        <v>0</v>
      </c>
      <c r="BL717" s="17" t="s">
        <v>265</v>
      </c>
      <c r="BM717" s="227" t="s">
        <v>758</v>
      </c>
    </row>
    <row r="718" s="13" customFormat="1">
      <c r="A718" s="13"/>
      <c r="B718" s="229"/>
      <c r="C718" s="230"/>
      <c r="D718" s="231" t="s">
        <v>152</v>
      </c>
      <c r="E718" s="232" t="s">
        <v>1</v>
      </c>
      <c r="F718" s="233" t="s">
        <v>759</v>
      </c>
      <c r="G718" s="230"/>
      <c r="H718" s="232" t="s">
        <v>1</v>
      </c>
      <c r="I718" s="234"/>
      <c r="J718" s="230"/>
      <c r="K718" s="230"/>
      <c r="L718" s="235"/>
      <c r="M718" s="236"/>
      <c r="N718" s="237"/>
      <c r="O718" s="237"/>
      <c r="P718" s="237"/>
      <c r="Q718" s="237"/>
      <c r="R718" s="237"/>
      <c r="S718" s="237"/>
      <c r="T718" s="23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9" t="s">
        <v>152</v>
      </c>
      <c r="AU718" s="239" t="s">
        <v>150</v>
      </c>
      <c r="AV718" s="13" t="s">
        <v>81</v>
      </c>
      <c r="AW718" s="13" t="s">
        <v>30</v>
      </c>
      <c r="AX718" s="13" t="s">
        <v>73</v>
      </c>
      <c r="AY718" s="239" t="s">
        <v>142</v>
      </c>
    </row>
    <row r="719" s="14" customFormat="1">
      <c r="A719" s="14"/>
      <c r="B719" s="240"/>
      <c r="C719" s="241"/>
      <c r="D719" s="231" t="s">
        <v>152</v>
      </c>
      <c r="E719" s="242" t="s">
        <v>1</v>
      </c>
      <c r="F719" s="243" t="s">
        <v>150</v>
      </c>
      <c r="G719" s="241"/>
      <c r="H719" s="244">
        <v>2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152</v>
      </c>
      <c r="AU719" s="250" t="s">
        <v>150</v>
      </c>
      <c r="AV719" s="14" t="s">
        <v>150</v>
      </c>
      <c r="AW719" s="14" t="s">
        <v>30</v>
      </c>
      <c r="AX719" s="14" t="s">
        <v>73</v>
      </c>
      <c r="AY719" s="250" t="s">
        <v>142</v>
      </c>
    </row>
    <row r="720" s="13" customFormat="1">
      <c r="A720" s="13"/>
      <c r="B720" s="229"/>
      <c r="C720" s="230"/>
      <c r="D720" s="231" t="s">
        <v>152</v>
      </c>
      <c r="E720" s="232" t="s">
        <v>1</v>
      </c>
      <c r="F720" s="233" t="s">
        <v>203</v>
      </c>
      <c r="G720" s="230"/>
      <c r="H720" s="232" t="s">
        <v>1</v>
      </c>
      <c r="I720" s="234"/>
      <c r="J720" s="230"/>
      <c r="K720" s="230"/>
      <c r="L720" s="235"/>
      <c r="M720" s="236"/>
      <c r="N720" s="237"/>
      <c r="O720" s="237"/>
      <c r="P720" s="237"/>
      <c r="Q720" s="237"/>
      <c r="R720" s="237"/>
      <c r="S720" s="237"/>
      <c r="T720" s="23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9" t="s">
        <v>152</v>
      </c>
      <c r="AU720" s="239" t="s">
        <v>150</v>
      </c>
      <c r="AV720" s="13" t="s">
        <v>81</v>
      </c>
      <c r="AW720" s="13" t="s">
        <v>30</v>
      </c>
      <c r="AX720" s="13" t="s">
        <v>73</v>
      </c>
      <c r="AY720" s="239" t="s">
        <v>142</v>
      </c>
    </row>
    <row r="721" s="14" customFormat="1">
      <c r="A721" s="14"/>
      <c r="B721" s="240"/>
      <c r="C721" s="241"/>
      <c r="D721" s="231" t="s">
        <v>152</v>
      </c>
      <c r="E721" s="242" t="s">
        <v>1</v>
      </c>
      <c r="F721" s="243" t="s">
        <v>81</v>
      </c>
      <c r="G721" s="241"/>
      <c r="H721" s="244">
        <v>1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152</v>
      </c>
      <c r="AU721" s="250" t="s">
        <v>150</v>
      </c>
      <c r="AV721" s="14" t="s">
        <v>150</v>
      </c>
      <c r="AW721" s="14" t="s">
        <v>30</v>
      </c>
      <c r="AX721" s="14" t="s">
        <v>73</v>
      </c>
      <c r="AY721" s="250" t="s">
        <v>142</v>
      </c>
    </row>
    <row r="722" s="15" customFormat="1">
      <c r="A722" s="15"/>
      <c r="B722" s="262"/>
      <c r="C722" s="263"/>
      <c r="D722" s="231" t="s">
        <v>152</v>
      </c>
      <c r="E722" s="264" t="s">
        <v>1</v>
      </c>
      <c r="F722" s="265" t="s">
        <v>173</v>
      </c>
      <c r="G722" s="263"/>
      <c r="H722" s="266">
        <v>3</v>
      </c>
      <c r="I722" s="267"/>
      <c r="J722" s="263"/>
      <c r="K722" s="263"/>
      <c r="L722" s="268"/>
      <c r="M722" s="269"/>
      <c r="N722" s="270"/>
      <c r="O722" s="270"/>
      <c r="P722" s="270"/>
      <c r="Q722" s="270"/>
      <c r="R722" s="270"/>
      <c r="S722" s="270"/>
      <c r="T722" s="271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72" t="s">
        <v>152</v>
      </c>
      <c r="AU722" s="272" t="s">
        <v>150</v>
      </c>
      <c r="AV722" s="15" t="s">
        <v>149</v>
      </c>
      <c r="AW722" s="15" t="s">
        <v>30</v>
      </c>
      <c r="AX722" s="15" t="s">
        <v>81</v>
      </c>
      <c r="AY722" s="272" t="s">
        <v>142</v>
      </c>
    </row>
    <row r="723" s="2" customFormat="1" ht="24.15" customHeight="1">
      <c r="A723" s="38"/>
      <c r="B723" s="39"/>
      <c r="C723" s="215" t="s">
        <v>760</v>
      </c>
      <c r="D723" s="215" t="s">
        <v>145</v>
      </c>
      <c r="E723" s="216" t="s">
        <v>761</v>
      </c>
      <c r="F723" s="217" t="s">
        <v>762</v>
      </c>
      <c r="G723" s="218" t="s">
        <v>609</v>
      </c>
      <c r="H723" s="219">
        <v>7</v>
      </c>
      <c r="I723" s="220"/>
      <c r="J723" s="221">
        <f>ROUND(I723*H723,2)</f>
        <v>0</v>
      </c>
      <c r="K723" s="222"/>
      <c r="L723" s="44"/>
      <c r="M723" s="223" t="s">
        <v>1</v>
      </c>
      <c r="N723" s="224" t="s">
        <v>39</v>
      </c>
      <c r="O723" s="91"/>
      <c r="P723" s="225">
        <f>O723*H723</f>
        <v>0</v>
      </c>
      <c r="Q723" s="225">
        <v>0.00029999999999999997</v>
      </c>
      <c r="R723" s="225">
        <f>Q723*H723</f>
        <v>0.0020999999999999999</v>
      </c>
      <c r="S723" s="225">
        <v>0</v>
      </c>
      <c r="T723" s="226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7" t="s">
        <v>265</v>
      </c>
      <c r="AT723" s="227" t="s">
        <v>145</v>
      </c>
      <c r="AU723" s="227" t="s">
        <v>150</v>
      </c>
      <c r="AY723" s="17" t="s">
        <v>142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7" t="s">
        <v>150</v>
      </c>
      <c r="BK723" s="228">
        <f>ROUND(I723*H723,2)</f>
        <v>0</v>
      </c>
      <c r="BL723" s="17" t="s">
        <v>265</v>
      </c>
      <c r="BM723" s="227" t="s">
        <v>763</v>
      </c>
    </row>
    <row r="724" s="13" customFormat="1">
      <c r="A724" s="13"/>
      <c r="B724" s="229"/>
      <c r="C724" s="230"/>
      <c r="D724" s="231" t="s">
        <v>152</v>
      </c>
      <c r="E724" s="232" t="s">
        <v>1</v>
      </c>
      <c r="F724" s="233" t="s">
        <v>764</v>
      </c>
      <c r="G724" s="230"/>
      <c r="H724" s="232" t="s">
        <v>1</v>
      </c>
      <c r="I724" s="234"/>
      <c r="J724" s="230"/>
      <c r="K724" s="230"/>
      <c r="L724" s="235"/>
      <c r="M724" s="236"/>
      <c r="N724" s="237"/>
      <c r="O724" s="237"/>
      <c r="P724" s="237"/>
      <c r="Q724" s="237"/>
      <c r="R724" s="237"/>
      <c r="S724" s="237"/>
      <c r="T724" s="23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9" t="s">
        <v>152</v>
      </c>
      <c r="AU724" s="239" t="s">
        <v>150</v>
      </c>
      <c r="AV724" s="13" t="s">
        <v>81</v>
      </c>
      <c r="AW724" s="13" t="s">
        <v>30</v>
      </c>
      <c r="AX724" s="13" t="s">
        <v>73</v>
      </c>
      <c r="AY724" s="239" t="s">
        <v>142</v>
      </c>
    </row>
    <row r="725" s="14" customFormat="1">
      <c r="A725" s="14"/>
      <c r="B725" s="240"/>
      <c r="C725" s="241"/>
      <c r="D725" s="231" t="s">
        <v>152</v>
      </c>
      <c r="E725" s="242" t="s">
        <v>1</v>
      </c>
      <c r="F725" s="243" t="s">
        <v>765</v>
      </c>
      <c r="G725" s="241"/>
      <c r="H725" s="244">
        <v>4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0" t="s">
        <v>152</v>
      </c>
      <c r="AU725" s="250" t="s">
        <v>150</v>
      </c>
      <c r="AV725" s="14" t="s">
        <v>150</v>
      </c>
      <c r="AW725" s="14" t="s">
        <v>30</v>
      </c>
      <c r="AX725" s="14" t="s">
        <v>73</v>
      </c>
      <c r="AY725" s="250" t="s">
        <v>142</v>
      </c>
    </row>
    <row r="726" s="13" customFormat="1">
      <c r="A726" s="13"/>
      <c r="B726" s="229"/>
      <c r="C726" s="230"/>
      <c r="D726" s="231" t="s">
        <v>152</v>
      </c>
      <c r="E726" s="232" t="s">
        <v>1</v>
      </c>
      <c r="F726" s="233" t="s">
        <v>766</v>
      </c>
      <c r="G726" s="230"/>
      <c r="H726" s="232" t="s">
        <v>1</v>
      </c>
      <c r="I726" s="234"/>
      <c r="J726" s="230"/>
      <c r="K726" s="230"/>
      <c r="L726" s="235"/>
      <c r="M726" s="236"/>
      <c r="N726" s="237"/>
      <c r="O726" s="237"/>
      <c r="P726" s="237"/>
      <c r="Q726" s="237"/>
      <c r="R726" s="237"/>
      <c r="S726" s="237"/>
      <c r="T726" s="23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9" t="s">
        <v>152</v>
      </c>
      <c r="AU726" s="239" t="s">
        <v>150</v>
      </c>
      <c r="AV726" s="13" t="s">
        <v>81</v>
      </c>
      <c r="AW726" s="13" t="s">
        <v>30</v>
      </c>
      <c r="AX726" s="13" t="s">
        <v>73</v>
      </c>
      <c r="AY726" s="239" t="s">
        <v>142</v>
      </c>
    </row>
    <row r="727" s="14" customFormat="1">
      <c r="A727" s="14"/>
      <c r="B727" s="240"/>
      <c r="C727" s="241"/>
      <c r="D727" s="231" t="s">
        <v>152</v>
      </c>
      <c r="E727" s="242" t="s">
        <v>1</v>
      </c>
      <c r="F727" s="243" t="s">
        <v>150</v>
      </c>
      <c r="G727" s="241"/>
      <c r="H727" s="244">
        <v>2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152</v>
      </c>
      <c r="AU727" s="250" t="s">
        <v>150</v>
      </c>
      <c r="AV727" s="14" t="s">
        <v>150</v>
      </c>
      <c r="AW727" s="14" t="s">
        <v>30</v>
      </c>
      <c r="AX727" s="14" t="s">
        <v>73</v>
      </c>
      <c r="AY727" s="250" t="s">
        <v>142</v>
      </c>
    </row>
    <row r="728" s="13" customFormat="1">
      <c r="A728" s="13"/>
      <c r="B728" s="229"/>
      <c r="C728" s="230"/>
      <c r="D728" s="231" t="s">
        <v>152</v>
      </c>
      <c r="E728" s="232" t="s">
        <v>1</v>
      </c>
      <c r="F728" s="233" t="s">
        <v>203</v>
      </c>
      <c r="G728" s="230"/>
      <c r="H728" s="232" t="s">
        <v>1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9" t="s">
        <v>152</v>
      </c>
      <c r="AU728" s="239" t="s">
        <v>150</v>
      </c>
      <c r="AV728" s="13" t="s">
        <v>81</v>
      </c>
      <c r="AW728" s="13" t="s">
        <v>30</v>
      </c>
      <c r="AX728" s="13" t="s">
        <v>73</v>
      </c>
      <c r="AY728" s="239" t="s">
        <v>142</v>
      </c>
    </row>
    <row r="729" s="14" customFormat="1">
      <c r="A729" s="14"/>
      <c r="B729" s="240"/>
      <c r="C729" s="241"/>
      <c r="D729" s="231" t="s">
        <v>152</v>
      </c>
      <c r="E729" s="242" t="s">
        <v>1</v>
      </c>
      <c r="F729" s="243" t="s">
        <v>81</v>
      </c>
      <c r="G729" s="241"/>
      <c r="H729" s="244">
        <v>1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152</v>
      </c>
      <c r="AU729" s="250" t="s">
        <v>150</v>
      </c>
      <c r="AV729" s="14" t="s">
        <v>150</v>
      </c>
      <c r="AW729" s="14" t="s">
        <v>30</v>
      </c>
      <c r="AX729" s="14" t="s">
        <v>73</v>
      </c>
      <c r="AY729" s="250" t="s">
        <v>142</v>
      </c>
    </row>
    <row r="730" s="15" customFormat="1">
      <c r="A730" s="15"/>
      <c r="B730" s="262"/>
      <c r="C730" s="263"/>
      <c r="D730" s="231" t="s">
        <v>152</v>
      </c>
      <c r="E730" s="264" t="s">
        <v>1</v>
      </c>
      <c r="F730" s="265" t="s">
        <v>173</v>
      </c>
      <c r="G730" s="263"/>
      <c r="H730" s="266">
        <v>7</v>
      </c>
      <c r="I730" s="267"/>
      <c r="J730" s="263"/>
      <c r="K730" s="263"/>
      <c r="L730" s="268"/>
      <c r="M730" s="269"/>
      <c r="N730" s="270"/>
      <c r="O730" s="270"/>
      <c r="P730" s="270"/>
      <c r="Q730" s="270"/>
      <c r="R730" s="270"/>
      <c r="S730" s="270"/>
      <c r="T730" s="271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72" t="s">
        <v>152</v>
      </c>
      <c r="AU730" s="272" t="s">
        <v>150</v>
      </c>
      <c r="AV730" s="15" t="s">
        <v>149</v>
      </c>
      <c r="AW730" s="15" t="s">
        <v>30</v>
      </c>
      <c r="AX730" s="15" t="s">
        <v>81</v>
      </c>
      <c r="AY730" s="272" t="s">
        <v>142</v>
      </c>
    </row>
    <row r="731" s="2" customFormat="1" ht="14.4" customHeight="1">
      <c r="A731" s="38"/>
      <c r="B731" s="39"/>
      <c r="C731" s="215" t="s">
        <v>767</v>
      </c>
      <c r="D731" s="215" t="s">
        <v>145</v>
      </c>
      <c r="E731" s="216" t="s">
        <v>768</v>
      </c>
      <c r="F731" s="217" t="s">
        <v>769</v>
      </c>
      <c r="G731" s="218" t="s">
        <v>164</v>
      </c>
      <c r="H731" s="219">
        <v>2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0.00109</v>
      </c>
      <c r="R731" s="225">
        <f>Q731*H731</f>
        <v>0.0021800000000000001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265</v>
      </c>
      <c r="AT731" s="227" t="s">
        <v>145</v>
      </c>
      <c r="AU731" s="227" t="s">
        <v>150</v>
      </c>
      <c r="AY731" s="17" t="s">
        <v>142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150</v>
      </c>
      <c r="BK731" s="228">
        <f>ROUND(I731*H731,2)</f>
        <v>0</v>
      </c>
      <c r="BL731" s="17" t="s">
        <v>265</v>
      </c>
      <c r="BM731" s="227" t="s">
        <v>770</v>
      </c>
    </row>
    <row r="732" s="13" customFormat="1">
      <c r="A732" s="13"/>
      <c r="B732" s="229"/>
      <c r="C732" s="230"/>
      <c r="D732" s="231" t="s">
        <v>152</v>
      </c>
      <c r="E732" s="232" t="s">
        <v>1</v>
      </c>
      <c r="F732" s="233" t="s">
        <v>771</v>
      </c>
      <c r="G732" s="230"/>
      <c r="H732" s="232" t="s">
        <v>1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9" t="s">
        <v>152</v>
      </c>
      <c r="AU732" s="239" t="s">
        <v>150</v>
      </c>
      <c r="AV732" s="13" t="s">
        <v>81</v>
      </c>
      <c r="AW732" s="13" t="s">
        <v>30</v>
      </c>
      <c r="AX732" s="13" t="s">
        <v>73</v>
      </c>
      <c r="AY732" s="239" t="s">
        <v>142</v>
      </c>
    </row>
    <row r="733" s="14" customFormat="1">
      <c r="A733" s="14"/>
      <c r="B733" s="240"/>
      <c r="C733" s="241"/>
      <c r="D733" s="231" t="s">
        <v>152</v>
      </c>
      <c r="E733" s="242" t="s">
        <v>1</v>
      </c>
      <c r="F733" s="243" t="s">
        <v>551</v>
      </c>
      <c r="G733" s="241"/>
      <c r="H733" s="244">
        <v>2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152</v>
      </c>
      <c r="AU733" s="250" t="s">
        <v>150</v>
      </c>
      <c r="AV733" s="14" t="s">
        <v>150</v>
      </c>
      <c r="AW733" s="14" t="s">
        <v>30</v>
      </c>
      <c r="AX733" s="14" t="s">
        <v>81</v>
      </c>
      <c r="AY733" s="250" t="s">
        <v>142</v>
      </c>
    </row>
    <row r="734" s="2" customFormat="1" ht="14.4" customHeight="1">
      <c r="A734" s="38"/>
      <c r="B734" s="39"/>
      <c r="C734" s="215" t="s">
        <v>772</v>
      </c>
      <c r="D734" s="215" t="s">
        <v>145</v>
      </c>
      <c r="E734" s="216" t="s">
        <v>773</v>
      </c>
      <c r="F734" s="217" t="s">
        <v>774</v>
      </c>
      <c r="G734" s="218" t="s">
        <v>609</v>
      </c>
      <c r="H734" s="219">
        <v>3</v>
      </c>
      <c r="I734" s="220"/>
      <c r="J734" s="221">
        <f>ROUND(I734*H734,2)</f>
        <v>0</v>
      </c>
      <c r="K734" s="222"/>
      <c r="L734" s="44"/>
      <c r="M734" s="223" t="s">
        <v>1</v>
      </c>
      <c r="N734" s="224" t="s">
        <v>39</v>
      </c>
      <c r="O734" s="91"/>
      <c r="P734" s="225">
        <f>O734*H734</f>
        <v>0</v>
      </c>
      <c r="Q734" s="225">
        <v>0</v>
      </c>
      <c r="R734" s="225">
        <f>Q734*H734</f>
        <v>0</v>
      </c>
      <c r="S734" s="225">
        <v>0.00156</v>
      </c>
      <c r="T734" s="226">
        <f>S734*H734</f>
        <v>0.0046800000000000001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265</v>
      </c>
      <c r="AT734" s="227" t="s">
        <v>145</v>
      </c>
      <c r="AU734" s="227" t="s">
        <v>150</v>
      </c>
      <c r="AY734" s="17" t="s">
        <v>142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150</v>
      </c>
      <c r="BK734" s="228">
        <f>ROUND(I734*H734,2)</f>
        <v>0</v>
      </c>
      <c r="BL734" s="17" t="s">
        <v>265</v>
      </c>
      <c r="BM734" s="227" t="s">
        <v>775</v>
      </c>
    </row>
    <row r="735" s="13" customFormat="1">
      <c r="A735" s="13"/>
      <c r="B735" s="229"/>
      <c r="C735" s="230"/>
      <c r="D735" s="231" t="s">
        <v>152</v>
      </c>
      <c r="E735" s="232" t="s">
        <v>1</v>
      </c>
      <c r="F735" s="233" t="s">
        <v>776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152</v>
      </c>
      <c r="AU735" s="239" t="s">
        <v>150</v>
      </c>
      <c r="AV735" s="13" t="s">
        <v>81</v>
      </c>
      <c r="AW735" s="13" t="s">
        <v>30</v>
      </c>
      <c r="AX735" s="13" t="s">
        <v>73</v>
      </c>
      <c r="AY735" s="239" t="s">
        <v>142</v>
      </c>
    </row>
    <row r="736" s="14" customFormat="1">
      <c r="A736" s="14"/>
      <c r="B736" s="240"/>
      <c r="C736" s="241"/>
      <c r="D736" s="231" t="s">
        <v>152</v>
      </c>
      <c r="E736" s="242" t="s">
        <v>1</v>
      </c>
      <c r="F736" s="243" t="s">
        <v>81</v>
      </c>
      <c r="G736" s="241"/>
      <c r="H736" s="244">
        <v>1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152</v>
      </c>
      <c r="AU736" s="250" t="s">
        <v>150</v>
      </c>
      <c r="AV736" s="14" t="s">
        <v>150</v>
      </c>
      <c r="AW736" s="14" t="s">
        <v>30</v>
      </c>
      <c r="AX736" s="14" t="s">
        <v>73</v>
      </c>
      <c r="AY736" s="250" t="s">
        <v>142</v>
      </c>
    </row>
    <row r="737" s="13" customFormat="1">
      <c r="A737" s="13"/>
      <c r="B737" s="229"/>
      <c r="C737" s="230"/>
      <c r="D737" s="231" t="s">
        <v>152</v>
      </c>
      <c r="E737" s="232" t="s">
        <v>1</v>
      </c>
      <c r="F737" s="233" t="s">
        <v>777</v>
      </c>
      <c r="G737" s="230"/>
      <c r="H737" s="232" t="s">
        <v>1</v>
      </c>
      <c r="I737" s="234"/>
      <c r="J737" s="230"/>
      <c r="K737" s="230"/>
      <c r="L737" s="235"/>
      <c r="M737" s="236"/>
      <c r="N737" s="237"/>
      <c r="O737" s="237"/>
      <c r="P737" s="237"/>
      <c r="Q737" s="237"/>
      <c r="R737" s="237"/>
      <c r="S737" s="237"/>
      <c r="T737" s="23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9" t="s">
        <v>152</v>
      </c>
      <c r="AU737" s="239" t="s">
        <v>150</v>
      </c>
      <c r="AV737" s="13" t="s">
        <v>81</v>
      </c>
      <c r="AW737" s="13" t="s">
        <v>30</v>
      </c>
      <c r="AX737" s="13" t="s">
        <v>73</v>
      </c>
      <c r="AY737" s="239" t="s">
        <v>142</v>
      </c>
    </row>
    <row r="738" s="14" customFormat="1">
      <c r="A738" s="14"/>
      <c r="B738" s="240"/>
      <c r="C738" s="241"/>
      <c r="D738" s="231" t="s">
        <v>152</v>
      </c>
      <c r="E738" s="242" t="s">
        <v>1</v>
      </c>
      <c r="F738" s="243" t="s">
        <v>551</v>
      </c>
      <c r="G738" s="241"/>
      <c r="H738" s="244">
        <v>2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152</v>
      </c>
      <c r="AU738" s="250" t="s">
        <v>150</v>
      </c>
      <c r="AV738" s="14" t="s">
        <v>150</v>
      </c>
      <c r="AW738" s="14" t="s">
        <v>30</v>
      </c>
      <c r="AX738" s="14" t="s">
        <v>73</v>
      </c>
      <c r="AY738" s="250" t="s">
        <v>142</v>
      </c>
    </row>
    <row r="739" s="15" customFormat="1">
      <c r="A739" s="15"/>
      <c r="B739" s="262"/>
      <c r="C739" s="263"/>
      <c r="D739" s="231" t="s">
        <v>152</v>
      </c>
      <c r="E739" s="264" t="s">
        <v>1</v>
      </c>
      <c r="F739" s="265" t="s">
        <v>173</v>
      </c>
      <c r="G739" s="263"/>
      <c r="H739" s="266">
        <v>3</v>
      </c>
      <c r="I739" s="267"/>
      <c r="J739" s="263"/>
      <c r="K739" s="263"/>
      <c r="L739" s="268"/>
      <c r="M739" s="269"/>
      <c r="N739" s="270"/>
      <c r="O739" s="270"/>
      <c r="P739" s="270"/>
      <c r="Q739" s="270"/>
      <c r="R739" s="270"/>
      <c r="S739" s="270"/>
      <c r="T739" s="271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2" t="s">
        <v>152</v>
      </c>
      <c r="AU739" s="272" t="s">
        <v>150</v>
      </c>
      <c r="AV739" s="15" t="s">
        <v>149</v>
      </c>
      <c r="AW739" s="15" t="s">
        <v>30</v>
      </c>
      <c r="AX739" s="15" t="s">
        <v>81</v>
      </c>
      <c r="AY739" s="272" t="s">
        <v>142</v>
      </c>
    </row>
    <row r="740" s="2" customFormat="1" ht="14.4" customHeight="1">
      <c r="A740" s="38"/>
      <c r="B740" s="39"/>
      <c r="C740" s="215" t="s">
        <v>778</v>
      </c>
      <c r="D740" s="215" t="s">
        <v>145</v>
      </c>
      <c r="E740" s="216" t="s">
        <v>779</v>
      </c>
      <c r="F740" s="217" t="s">
        <v>780</v>
      </c>
      <c r="G740" s="218" t="s">
        <v>609</v>
      </c>
      <c r="H740" s="219">
        <v>1</v>
      </c>
      <c r="I740" s="220"/>
      <c r="J740" s="221">
        <f>ROUND(I740*H740,2)</f>
        <v>0</v>
      </c>
      <c r="K740" s="222"/>
      <c r="L740" s="44"/>
      <c r="M740" s="223" t="s">
        <v>1</v>
      </c>
      <c r="N740" s="224" t="s">
        <v>39</v>
      </c>
      <c r="O740" s="91"/>
      <c r="P740" s="225">
        <f>O740*H740</f>
        <v>0</v>
      </c>
      <c r="Q740" s="225">
        <v>0.0018400000000000001</v>
      </c>
      <c r="R740" s="225">
        <f>Q740*H740</f>
        <v>0.0018400000000000001</v>
      </c>
      <c r="S740" s="225">
        <v>0</v>
      </c>
      <c r="T740" s="22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265</v>
      </c>
      <c r="AT740" s="227" t="s">
        <v>145</v>
      </c>
      <c r="AU740" s="227" t="s">
        <v>150</v>
      </c>
      <c r="AY740" s="17" t="s">
        <v>142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150</v>
      </c>
      <c r="BK740" s="228">
        <f>ROUND(I740*H740,2)</f>
        <v>0</v>
      </c>
      <c r="BL740" s="17" t="s">
        <v>265</v>
      </c>
      <c r="BM740" s="227" t="s">
        <v>781</v>
      </c>
    </row>
    <row r="741" s="14" customFormat="1">
      <c r="A741" s="14"/>
      <c r="B741" s="240"/>
      <c r="C741" s="241"/>
      <c r="D741" s="231" t="s">
        <v>152</v>
      </c>
      <c r="E741" s="242" t="s">
        <v>1</v>
      </c>
      <c r="F741" s="243" t="s">
        <v>81</v>
      </c>
      <c r="G741" s="241"/>
      <c r="H741" s="244">
        <v>1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152</v>
      </c>
      <c r="AU741" s="250" t="s">
        <v>150</v>
      </c>
      <c r="AV741" s="14" t="s">
        <v>150</v>
      </c>
      <c r="AW741" s="14" t="s">
        <v>30</v>
      </c>
      <c r="AX741" s="14" t="s">
        <v>81</v>
      </c>
      <c r="AY741" s="250" t="s">
        <v>142</v>
      </c>
    </row>
    <row r="742" s="2" customFormat="1" ht="24.15" customHeight="1">
      <c r="A742" s="38"/>
      <c r="B742" s="39"/>
      <c r="C742" s="215" t="s">
        <v>782</v>
      </c>
      <c r="D742" s="215" t="s">
        <v>145</v>
      </c>
      <c r="E742" s="216" t="s">
        <v>783</v>
      </c>
      <c r="F742" s="217" t="s">
        <v>784</v>
      </c>
      <c r="G742" s="218" t="s">
        <v>609</v>
      </c>
      <c r="H742" s="219">
        <v>1</v>
      </c>
      <c r="I742" s="220"/>
      <c r="J742" s="221">
        <f>ROUND(I742*H742,2)</f>
        <v>0</v>
      </c>
      <c r="K742" s="222"/>
      <c r="L742" s="44"/>
      <c r="M742" s="223" t="s">
        <v>1</v>
      </c>
      <c r="N742" s="224" t="s">
        <v>39</v>
      </c>
      <c r="O742" s="91"/>
      <c r="P742" s="225">
        <f>O742*H742</f>
        <v>0</v>
      </c>
      <c r="Q742" s="225">
        <v>0.0019599999999999999</v>
      </c>
      <c r="R742" s="225">
        <f>Q742*H742</f>
        <v>0.0019599999999999999</v>
      </c>
      <c r="S742" s="225">
        <v>0</v>
      </c>
      <c r="T742" s="226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27" t="s">
        <v>265</v>
      </c>
      <c r="AT742" s="227" t="s">
        <v>145</v>
      </c>
      <c r="AU742" s="227" t="s">
        <v>150</v>
      </c>
      <c r="AY742" s="17" t="s">
        <v>142</v>
      </c>
      <c r="BE742" s="228">
        <f>IF(N742="základní",J742,0)</f>
        <v>0</v>
      </c>
      <c r="BF742" s="228">
        <f>IF(N742="snížená",J742,0)</f>
        <v>0</v>
      </c>
      <c r="BG742" s="228">
        <f>IF(N742="zákl. přenesená",J742,0)</f>
        <v>0</v>
      </c>
      <c r="BH742" s="228">
        <f>IF(N742="sníž. přenesená",J742,0)</f>
        <v>0</v>
      </c>
      <c r="BI742" s="228">
        <f>IF(N742="nulová",J742,0)</f>
        <v>0</v>
      </c>
      <c r="BJ742" s="17" t="s">
        <v>150</v>
      </c>
      <c r="BK742" s="228">
        <f>ROUND(I742*H742,2)</f>
        <v>0</v>
      </c>
      <c r="BL742" s="17" t="s">
        <v>265</v>
      </c>
      <c r="BM742" s="227" t="s">
        <v>785</v>
      </c>
    </row>
    <row r="743" s="14" customFormat="1">
      <c r="A743" s="14"/>
      <c r="B743" s="240"/>
      <c r="C743" s="241"/>
      <c r="D743" s="231" t="s">
        <v>152</v>
      </c>
      <c r="E743" s="242" t="s">
        <v>1</v>
      </c>
      <c r="F743" s="243" t="s">
        <v>81</v>
      </c>
      <c r="G743" s="241"/>
      <c r="H743" s="244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152</v>
      </c>
      <c r="AU743" s="250" t="s">
        <v>150</v>
      </c>
      <c r="AV743" s="14" t="s">
        <v>150</v>
      </c>
      <c r="AW743" s="14" t="s">
        <v>30</v>
      </c>
      <c r="AX743" s="14" t="s">
        <v>81</v>
      </c>
      <c r="AY743" s="250" t="s">
        <v>142</v>
      </c>
    </row>
    <row r="744" s="2" customFormat="1" ht="14.4" customHeight="1">
      <c r="A744" s="38"/>
      <c r="B744" s="39"/>
      <c r="C744" s="215" t="s">
        <v>786</v>
      </c>
      <c r="D744" s="215" t="s">
        <v>145</v>
      </c>
      <c r="E744" s="216" t="s">
        <v>787</v>
      </c>
      <c r="F744" s="217" t="s">
        <v>788</v>
      </c>
      <c r="G744" s="218" t="s">
        <v>164</v>
      </c>
      <c r="H744" s="219">
        <v>2</v>
      </c>
      <c r="I744" s="220"/>
      <c r="J744" s="221">
        <f>ROUND(I744*H744,2)</f>
        <v>0</v>
      </c>
      <c r="K744" s="222"/>
      <c r="L744" s="44"/>
      <c r="M744" s="223" t="s">
        <v>1</v>
      </c>
      <c r="N744" s="224" t="s">
        <v>39</v>
      </c>
      <c r="O744" s="91"/>
      <c r="P744" s="225">
        <f>O744*H744</f>
        <v>0</v>
      </c>
      <c r="Q744" s="225">
        <v>0</v>
      </c>
      <c r="R744" s="225">
        <f>Q744*H744</f>
        <v>0</v>
      </c>
      <c r="S744" s="225">
        <v>0.00122</v>
      </c>
      <c r="T744" s="226">
        <f>S744*H744</f>
        <v>0.0024399999999999999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265</v>
      </c>
      <c r="AT744" s="227" t="s">
        <v>145</v>
      </c>
      <c r="AU744" s="227" t="s">
        <v>150</v>
      </c>
      <c r="AY744" s="17" t="s">
        <v>142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150</v>
      </c>
      <c r="BK744" s="228">
        <f>ROUND(I744*H744,2)</f>
        <v>0</v>
      </c>
      <c r="BL744" s="17" t="s">
        <v>265</v>
      </c>
      <c r="BM744" s="227" t="s">
        <v>789</v>
      </c>
    </row>
    <row r="745" s="13" customFormat="1">
      <c r="A745" s="13"/>
      <c r="B745" s="229"/>
      <c r="C745" s="230"/>
      <c r="D745" s="231" t="s">
        <v>152</v>
      </c>
      <c r="E745" s="232" t="s">
        <v>1</v>
      </c>
      <c r="F745" s="233" t="s">
        <v>790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152</v>
      </c>
      <c r="AU745" s="239" t="s">
        <v>150</v>
      </c>
      <c r="AV745" s="13" t="s">
        <v>81</v>
      </c>
      <c r="AW745" s="13" t="s">
        <v>30</v>
      </c>
      <c r="AX745" s="13" t="s">
        <v>73</v>
      </c>
      <c r="AY745" s="239" t="s">
        <v>142</v>
      </c>
    </row>
    <row r="746" s="14" customFormat="1">
      <c r="A746" s="14"/>
      <c r="B746" s="240"/>
      <c r="C746" s="241"/>
      <c r="D746" s="231" t="s">
        <v>152</v>
      </c>
      <c r="E746" s="242" t="s">
        <v>1</v>
      </c>
      <c r="F746" s="243" t="s">
        <v>81</v>
      </c>
      <c r="G746" s="241"/>
      <c r="H746" s="244">
        <v>1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152</v>
      </c>
      <c r="AU746" s="250" t="s">
        <v>150</v>
      </c>
      <c r="AV746" s="14" t="s">
        <v>150</v>
      </c>
      <c r="AW746" s="14" t="s">
        <v>30</v>
      </c>
      <c r="AX746" s="14" t="s">
        <v>73</v>
      </c>
      <c r="AY746" s="250" t="s">
        <v>142</v>
      </c>
    </row>
    <row r="747" s="13" customFormat="1">
      <c r="A747" s="13"/>
      <c r="B747" s="229"/>
      <c r="C747" s="230"/>
      <c r="D747" s="231" t="s">
        <v>152</v>
      </c>
      <c r="E747" s="232" t="s">
        <v>1</v>
      </c>
      <c r="F747" s="233" t="s">
        <v>791</v>
      </c>
      <c r="G747" s="230"/>
      <c r="H747" s="232" t="s">
        <v>1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152</v>
      </c>
      <c r="AU747" s="239" t="s">
        <v>150</v>
      </c>
      <c r="AV747" s="13" t="s">
        <v>81</v>
      </c>
      <c r="AW747" s="13" t="s">
        <v>30</v>
      </c>
      <c r="AX747" s="13" t="s">
        <v>73</v>
      </c>
      <c r="AY747" s="239" t="s">
        <v>142</v>
      </c>
    </row>
    <row r="748" s="14" customFormat="1">
      <c r="A748" s="14"/>
      <c r="B748" s="240"/>
      <c r="C748" s="241"/>
      <c r="D748" s="231" t="s">
        <v>152</v>
      </c>
      <c r="E748" s="242" t="s">
        <v>1</v>
      </c>
      <c r="F748" s="243" t="s">
        <v>81</v>
      </c>
      <c r="G748" s="241"/>
      <c r="H748" s="244">
        <v>1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152</v>
      </c>
      <c r="AU748" s="250" t="s">
        <v>150</v>
      </c>
      <c r="AV748" s="14" t="s">
        <v>150</v>
      </c>
      <c r="AW748" s="14" t="s">
        <v>30</v>
      </c>
      <c r="AX748" s="14" t="s">
        <v>73</v>
      </c>
      <c r="AY748" s="250" t="s">
        <v>142</v>
      </c>
    </row>
    <row r="749" s="15" customFormat="1">
      <c r="A749" s="15"/>
      <c r="B749" s="262"/>
      <c r="C749" s="263"/>
      <c r="D749" s="231" t="s">
        <v>152</v>
      </c>
      <c r="E749" s="264" t="s">
        <v>1</v>
      </c>
      <c r="F749" s="265" t="s">
        <v>173</v>
      </c>
      <c r="G749" s="263"/>
      <c r="H749" s="266">
        <v>2</v>
      </c>
      <c r="I749" s="267"/>
      <c r="J749" s="263"/>
      <c r="K749" s="263"/>
      <c r="L749" s="268"/>
      <c r="M749" s="269"/>
      <c r="N749" s="270"/>
      <c r="O749" s="270"/>
      <c r="P749" s="270"/>
      <c r="Q749" s="270"/>
      <c r="R749" s="270"/>
      <c r="S749" s="270"/>
      <c r="T749" s="271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72" t="s">
        <v>152</v>
      </c>
      <c r="AU749" s="272" t="s">
        <v>150</v>
      </c>
      <c r="AV749" s="15" t="s">
        <v>149</v>
      </c>
      <c r="AW749" s="15" t="s">
        <v>30</v>
      </c>
      <c r="AX749" s="15" t="s">
        <v>81</v>
      </c>
      <c r="AY749" s="272" t="s">
        <v>142</v>
      </c>
    </row>
    <row r="750" s="2" customFormat="1" ht="24.15" customHeight="1">
      <c r="A750" s="38"/>
      <c r="B750" s="39"/>
      <c r="C750" s="215" t="s">
        <v>792</v>
      </c>
      <c r="D750" s="215" t="s">
        <v>145</v>
      </c>
      <c r="E750" s="216" t="s">
        <v>793</v>
      </c>
      <c r="F750" s="217" t="s">
        <v>794</v>
      </c>
      <c r="G750" s="218" t="s">
        <v>164</v>
      </c>
      <c r="H750" s="219">
        <v>1</v>
      </c>
      <c r="I750" s="220"/>
      <c r="J750" s="221">
        <f>ROUND(I750*H750,2)</f>
        <v>0</v>
      </c>
      <c r="K750" s="222"/>
      <c r="L750" s="44"/>
      <c r="M750" s="223" t="s">
        <v>1</v>
      </c>
      <c r="N750" s="224" t="s">
        <v>39</v>
      </c>
      <c r="O750" s="91"/>
      <c r="P750" s="225">
        <f>O750*H750</f>
        <v>0</v>
      </c>
      <c r="Q750" s="225">
        <v>0.00027</v>
      </c>
      <c r="R750" s="225">
        <f>Q750*H750</f>
        <v>0.00027</v>
      </c>
      <c r="S750" s="225">
        <v>0</v>
      </c>
      <c r="T750" s="226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265</v>
      </c>
      <c r="AT750" s="227" t="s">
        <v>145</v>
      </c>
      <c r="AU750" s="227" t="s">
        <v>150</v>
      </c>
      <c r="AY750" s="17" t="s">
        <v>142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150</v>
      </c>
      <c r="BK750" s="228">
        <f>ROUND(I750*H750,2)</f>
        <v>0</v>
      </c>
      <c r="BL750" s="17" t="s">
        <v>265</v>
      </c>
      <c r="BM750" s="227" t="s">
        <v>795</v>
      </c>
    </row>
    <row r="751" s="2" customFormat="1" ht="24.15" customHeight="1">
      <c r="A751" s="38"/>
      <c r="B751" s="39"/>
      <c r="C751" s="251" t="s">
        <v>796</v>
      </c>
      <c r="D751" s="251" t="s">
        <v>155</v>
      </c>
      <c r="E751" s="252" t="s">
        <v>797</v>
      </c>
      <c r="F751" s="253" t="s">
        <v>798</v>
      </c>
      <c r="G751" s="254" t="s">
        <v>799</v>
      </c>
      <c r="H751" s="255">
        <v>1</v>
      </c>
      <c r="I751" s="256"/>
      <c r="J751" s="257">
        <f>ROUND(I751*H751,2)</f>
        <v>0</v>
      </c>
      <c r="K751" s="258"/>
      <c r="L751" s="259"/>
      <c r="M751" s="260" t="s">
        <v>1</v>
      </c>
      <c r="N751" s="261" t="s">
        <v>39</v>
      </c>
      <c r="O751" s="91"/>
      <c r="P751" s="225">
        <f>O751*H751</f>
        <v>0</v>
      </c>
      <c r="Q751" s="225">
        <v>0.00080000000000000004</v>
      </c>
      <c r="R751" s="225">
        <f>Q751*H751</f>
        <v>0.00080000000000000004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347</v>
      </c>
      <c r="AT751" s="227" t="s">
        <v>155</v>
      </c>
      <c r="AU751" s="227" t="s">
        <v>150</v>
      </c>
      <c r="AY751" s="17" t="s">
        <v>142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150</v>
      </c>
      <c r="BK751" s="228">
        <f>ROUND(I751*H751,2)</f>
        <v>0</v>
      </c>
      <c r="BL751" s="17" t="s">
        <v>265</v>
      </c>
      <c r="BM751" s="227" t="s">
        <v>800</v>
      </c>
    </row>
    <row r="752" s="2" customFormat="1" ht="24.15" customHeight="1">
      <c r="A752" s="38"/>
      <c r="B752" s="39"/>
      <c r="C752" s="215" t="s">
        <v>801</v>
      </c>
      <c r="D752" s="215" t="s">
        <v>145</v>
      </c>
      <c r="E752" s="216" t="s">
        <v>802</v>
      </c>
      <c r="F752" s="217" t="s">
        <v>803</v>
      </c>
      <c r="G752" s="218" t="s">
        <v>148</v>
      </c>
      <c r="H752" s="219">
        <v>0.079000000000000001</v>
      </c>
      <c r="I752" s="220"/>
      <c r="J752" s="221">
        <f>ROUND(I752*H752,2)</f>
        <v>0</v>
      </c>
      <c r="K752" s="222"/>
      <c r="L752" s="44"/>
      <c r="M752" s="223" t="s">
        <v>1</v>
      </c>
      <c r="N752" s="224" t="s">
        <v>39</v>
      </c>
      <c r="O752" s="91"/>
      <c r="P752" s="225">
        <f>O752*H752</f>
        <v>0</v>
      </c>
      <c r="Q752" s="225">
        <v>0</v>
      </c>
      <c r="R752" s="225">
        <f>Q752*H752</f>
        <v>0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265</v>
      </c>
      <c r="AT752" s="227" t="s">
        <v>145</v>
      </c>
      <c r="AU752" s="227" t="s">
        <v>150</v>
      </c>
      <c r="AY752" s="17" t="s">
        <v>142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150</v>
      </c>
      <c r="BK752" s="228">
        <f>ROUND(I752*H752,2)</f>
        <v>0</v>
      </c>
      <c r="BL752" s="17" t="s">
        <v>265</v>
      </c>
      <c r="BM752" s="227" t="s">
        <v>804</v>
      </c>
    </row>
    <row r="753" s="2" customFormat="1" ht="24.15" customHeight="1">
      <c r="A753" s="38"/>
      <c r="B753" s="39"/>
      <c r="C753" s="215" t="s">
        <v>805</v>
      </c>
      <c r="D753" s="215" t="s">
        <v>145</v>
      </c>
      <c r="E753" s="216" t="s">
        <v>806</v>
      </c>
      <c r="F753" s="217" t="s">
        <v>807</v>
      </c>
      <c r="G753" s="218" t="s">
        <v>148</v>
      </c>
      <c r="H753" s="219">
        <v>0.079000000000000001</v>
      </c>
      <c r="I753" s="220"/>
      <c r="J753" s="221">
        <f>ROUND(I753*H753,2)</f>
        <v>0</v>
      </c>
      <c r="K753" s="222"/>
      <c r="L753" s="44"/>
      <c r="M753" s="223" t="s">
        <v>1</v>
      </c>
      <c r="N753" s="224" t="s">
        <v>39</v>
      </c>
      <c r="O753" s="91"/>
      <c r="P753" s="225">
        <f>O753*H753</f>
        <v>0</v>
      </c>
      <c r="Q753" s="225">
        <v>0</v>
      </c>
      <c r="R753" s="225">
        <f>Q753*H753</f>
        <v>0</v>
      </c>
      <c r="S753" s="225">
        <v>0</v>
      </c>
      <c r="T753" s="226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265</v>
      </c>
      <c r="AT753" s="227" t="s">
        <v>145</v>
      </c>
      <c r="AU753" s="227" t="s">
        <v>150</v>
      </c>
      <c r="AY753" s="17" t="s">
        <v>142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150</v>
      </c>
      <c r="BK753" s="228">
        <f>ROUND(I753*H753,2)</f>
        <v>0</v>
      </c>
      <c r="BL753" s="17" t="s">
        <v>265</v>
      </c>
      <c r="BM753" s="227" t="s">
        <v>808</v>
      </c>
    </row>
    <row r="754" s="12" customFormat="1" ht="22.8" customHeight="1">
      <c r="A754" s="12"/>
      <c r="B754" s="199"/>
      <c r="C754" s="200"/>
      <c r="D754" s="201" t="s">
        <v>72</v>
      </c>
      <c r="E754" s="213" t="s">
        <v>809</v>
      </c>
      <c r="F754" s="213" t="s">
        <v>810</v>
      </c>
      <c r="G754" s="200"/>
      <c r="H754" s="200"/>
      <c r="I754" s="203"/>
      <c r="J754" s="214">
        <f>BK754</f>
        <v>0</v>
      </c>
      <c r="K754" s="200"/>
      <c r="L754" s="205"/>
      <c r="M754" s="206"/>
      <c r="N754" s="207"/>
      <c r="O754" s="207"/>
      <c r="P754" s="208">
        <f>SUM(P755:P761)</f>
        <v>0</v>
      </c>
      <c r="Q754" s="207"/>
      <c r="R754" s="208">
        <f>SUM(R755:R761)</f>
        <v>0.11874000000000001</v>
      </c>
      <c r="S754" s="207"/>
      <c r="T754" s="209">
        <f>SUM(T755:T761)</f>
        <v>0.22625000000000001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10" t="s">
        <v>150</v>
      </c>
      <c r="AT754" s="211" t="s">
        <v>72</v>
      </c>
      <c r="AU754" s="211" t="s">
        <v>81</v>
      </c>
      <c r="AY754" s="210" t="s">
        <v>142</v>
      </c>
      <c r="BK754" s="212">
        <f>SUM(BK755:BK761)</f>
        <v>0</v>
      </c>
    </row>
    <row r="755" s="2" customFormat="1" ht="24.15" customHeight="1">
      <c r="A755" s="38"/>
      <c r="B755" s="39"/>
      <c r="C755" s="215" t="s">
        <v>811</v>
      </c>
      <c r="D755" s="215" t="s">
        <v>145</v>
      </c>
      <c r="E755" s="216" t="s">
        <v>812</v>
      </c>
      <c r="F755" s="217" t="s">
        <v>813</v>
      </c>
      <c r="G755" s="218" t="s">
        <v>164</v>
      </c>
      <c r="H755" s="219">
        <v>1</v>
      </c>
      <c r="I755" s="220"/>
      <c r="J755" s="221">
        <f>ROUND(I755*H755,2)</f>
        <v>0</v>
      </c>
      <c r="K755" s="222"/>
      <c r="L755" s="44"/>
      <c r="M755" s="223" t="s">
        <v>1</v>
      </c>
      <c r="N755" s="224" t="s">
        <v>39</v>
      </c>
      <c r="O755" s="91"/>
      <c r="P755" s="225">
        <f>O755*H755</f>
        <v>0</v>
      </c>
      <c r="Q755" s="225">
        <v>0.00017000000000000001</v>
      </c>
      <c r="R755" s="225">
        <f>Q755*H755</f>
        <v>0.00017000000000000001</v>
      </c>
      <c r="S755" s="225">
        <v>0.22625000000000001</v>
      </c>
      <c r="T755" s="226">
        <f>S755*H755</f>
        <v>0.22625000000000001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27" t="s">
        <v>265</v>
      </c>
      <c r="AT755" s="227" t="s">
        <v>145</v>
      </c>
      <c r="AU755" s="227" t="s">
        <v>150</v>
      </c>
      <c r="AY755" s="17" t="s">
        <v>142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17" t="s">
        <v>150</v>
      </c>
      <c r="BK755" s="228">
        <f>ROUND(I755*H755,2)</f>
        <v>0</v>
      </c>
      <c r="BL755" s="17" t="s">
        <v>265</v>
      </c>
      <c r="BM755" s="227" t="s">
        <v>814</v>
      </c>
    </row>
    <row r="756" s="2" customFormat="1" ht="37.8" customHeight="1">
      <c r="A756" s="38"/>
      <c r="B756" s="39"/>
      <c r="C756" s="215" t="s">
        <v>815</v>
      </c>
      <c r="D756" s="215" t="s">
        <v>145</v>
      </c>
      <c r="E756" s="216" t="s">
        <v>816</v>
      </c>
      <c r="F756" s="217" t="s">
        <v>817</v>
      </c>
      <c r="G756" s="218" t="s">
        <v>609</v>
      </c>
      <c r="H756" s="219">
        <v>1</v>
      </c>
      <c r="I756" s="220"/>
      <c r="J756" s="221">
        <f>ROUND(I756*H756,2)</f>
        <v>0</v>
      </c>
      <c r="K756" s="222"/>
      <c r="L756" s="44"/>
      <c r="M756" s="223" t="s">
        <v>1</v>
      </c>
      <c r="N756" s="224" t="s">
        <v>39</v>
      </c>
      <c r="O756" s="91"/>
      <c r="P756" s="225">
        <f>O756*H756</f>
        <v>0</v>
      </c>
      <c r="Q756" s="225">
        <v>0.11681</v>
      </c>
      <c r="R756" s="225">
        <f>Q756*H756</f>
        <v>0.11681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265</v>
      </c>
      <c r="AT756" s="227" t="s">
        <v>145</v>
      </c>
      <c r="AU756" s="227" t="s">
        <v>150</v>
      </c>
      <c r="AY756" s="17" t="s">
        <v>142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150</v>
      </c>
      <c r="BK756" s="228">
        <f>ROUND(I756*H756,2)</f>
        <v>0</v>
      </c>
      <c r="BL756" s="17" t="s">
        <v>265</v>
      </c>
      <c r="BM756" s="227" t="s">
        <v>818</v>
      </c>
    </row>
    <row r="757" s="2" customFormat="1" ht="37.8" customHeight="1">
      <c r="A757" s="38"/>
      <c r="B757" s="39"/>
      <c r="C757" s="215" t="s">
        <v>819</v>
      </c>
      <c r="D757" s="215" t="s">
        <v>145</v>
      </c>
      <c r="E757" s="216" t="s">
        <v>820</v>
      </c>
      <c r="F757" s="217" t="s">
        <v>821</v>
      </c>
      <c r="G757" s="218" t="s">
        <v>609</v>
      </c>
      <c r="H757" s="219">
        <v>1</v>
      </c>
      <c r="I757" s="220"/>
      <c r="J757" s="221">
        <f>ROUND(I757*H757,2)</f>
        <v>0</v>
      </c>
      <c r="K757" s="222"/>
      <c r="L757" s="44"/>
      <c r="M757" s="223" t="s">
        <v>1</v>
      </c>
      <c r="N757" s="224" t="s">
        <v>39</v>
      </c>
      <c r="O757" s="91"/>
      <c r="P757" s="225">
        <f>O757*H757</f>
        <v>0</v>
      </c>
      <c r="Q757" s="225">
        <v>0.00068000000000000005</v>
      </c>
      <c r="R757" s="225">
        <f>Q757*H757</f>
        <v>0.00068000000000000005</v>
      </c>
      <c r="S757" s="225">
        <v>0</v>
      </c>
      <c r="T757" s="226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27" t="s">
        <v>265</v>
      </c>
      <c r="AT757" s="227" t="s">
        <v>145</v>
      </c>
      <c r="AU757" s="227" t="s">
        <v>150</v>
      </c>
      <c r="AY757" s="17" t="s">
        <v>142</v>
      </c>
      <c r="BE757" s="228">
        <f>IF(N757="základní",J757,0)</f>
        <v>0</v>
      </c>
      <c r="BF757" s="228">
        <f>IF(N757="snížená",J757,0)</f>
        <v>0</v>
      </c>
      <c r="BG757" s="228">
        <f>IF(N757="zákl. přenesená",J757,0)</f>
        <v>0</v>
      </c>
      <c r="BH757" s="228">
        <f>IF(N757="sníž. přenesená",J757,0)</f>
        <v>0</v>
      </c>
      <c r="BI757" s="228">
        <f>IF(N757="nulová",J757,0)</f>
        <v>0</v>
      </c>
      <c r="BJ757" s="17" t="s">
        <v>150</v>
      </c>
      <c r="BK757" s="228">
        <f>ROUND(I757*H757,2)</f>
        <v>0</v>
      </c>
      <c r="BL757" s="17" t="s">
        <v>265</v>
      </c>
      <c r="BM757" s="227" t="s">
        <v>822</v>
      </c>
    </row>
    <row r="758" s="2" customFormat="1" ht="24.15" customHeight="1">
      <c r="A758" s="38"/>
      <c r="B758" s="39"/>
      <c r="C758" s="215" t="s">
        <v>823</v>
      </c>
      <c r="D758" s="215" t="s">
        <v>145</v>
      </c>
      <c r="E758" s="216" t="s">
        <v>824</v>
      </c>
      <c r="F758" s="217" t="s">
        <v>825</v>
      </c>
      <c r="G758" s="218" t="s">
        <v>286</v>
      </c>
      <c r="H758" s="219">
        <v>2</v>
      </c>
      <c r="I758" s="220"/>
      <c r="J758" s="221">
        <f>ROUND(I758*H758,2)</f>
        <v>0</v>
      </c>
      <c r="K758" s="222"/>
      <c r="L758" s="44"/>
      <c r="M758" s="223" t="s">
        <v>1</v>
      </c>
      <c r="N758" s="224" t="s">
        <v>39</v>
      </c>
      <c r="O758" s="91"/>
      <c r="P758" s="225">
        <f>O758*H758</f>
        <v>0</v>
      </c>
      <c r="Q758" s="225">
        <v>0.00044000000000000002</v>
      </c>
      <c r="R758" s="225">
        <f>Q758*H758</f>
        <v>0.00088000000000000003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265</v>
      </c>
      <c r="AT758" s="227" t="s">
        <v>145</v>
      </c>
      <c r="AU758" s="227" t="s">
        <v>150</v>
      </c>
      <c r="AY758" s="17" t="s">
        <v>142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150</v>
      </c>
      <c r="BK758" s="228">
        <f>ROUND(I758*H758,2)</f>
        <v>0</v>
      </c>
      <c r="BL758" s="17" t="s">
        <v>265</v>
      </c>
      <c r="BM758" s="227" t="s">
        <v>826</v>
      </c>
    </row>
    <row r="759" s="2" customFormat="1" ht="24.15" customHeight="1">
      <c r="A759" s="38"/>
      <c r="B759" s="39"/>
      <c r="C759" s="251" t="s">
        <v>827</v>
      </c>
      <c r="D759" s="251" t="s">
        <v>155</v>
      </c>
      <c r="E759" s="252" t="s">
        <v>828</v>
      </c>
      <c r="F759" s="253" t="s">
        <v>829</v>
      </c>
      <c r="G759" s="254" t="s">
        <v>164</v>
      </c>
      <c r="H759" s="255">
        <v>1</v>
      </c>
      <c r="I759" s="256"/>
      <c r="J759" s="257">
        <f>ROUND(I759*H759,2)</f>
        <v>0</v>
      </c>
      <c r="K759" s="258"/>
      <c r="L759" s="259"/>
      <c r="M759" s="260" t="s">
        <v>1</v>
      </c>
      <c r="N759" s="261" t="s">
        <v>39</v>
      </c>
      <c r="O759" s="91"/>
      <c r="P759" s="225">
        <f>O759*H759</f>
        <v>0</v>
      </c>
      <c r="Q759" s="225">
        <v>0.00020000000000000001</v>
      </c>
      <c r="R759" s="225">
        <f>Q759*H759</f>
        <v>0.00020000000000000001</v>
      </c>
      <c r="S759" s="225">
        <v>0</v>
      </c>
      <c r="T759" s="226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27" t="s">
        <v>347</v>
      </c>
      <c r="AT759" s="227" t="s">
        <v>155</v>
      </c>
      <c r="AU759" s="227" t="s">
        <v>150</v>
      </c>
      <c r="AY759" s="17" t="s">
        <v>142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17" t="s">
        <v>150</v>
      </c>
      <c r="BK759" s="228">
        <f>ROUND(I759*H759,2)</f>
        <v>0</v>
      </c>
      <c r="BL759" s="17" t="s">
        <v>265</v>
      </c>
      <c r="BM759" s="227" t="s">
        <v>830</v>
      </c>
    </row>
    <row r="760" s="2" customFormat="1" ht="14.4" customHeight="1">
      <c r="A760" s="38"/>
      <c r="B760" s="39"/>
      <c r="C760" s="215" t="s">
        <v>831</v>
      </c>
      <c r="D760" s="215" t="s">
        <v>145</v>
      </c>
      <c r="E760" s="216" t="s">
        <v>832</v>
      </c>
      <c r="F760" s="217" t="s">
        <v>833</v>
      </c>
      <c r="G760" s="218" t="s">
        <v>148</v>
      </c>
      <c r="H760" s="219">
        <v>0.119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</v>
      </c>
      <c r="R760" s="225">
        <f>Q760*H760</f>
        <v>0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265</v>
      </c>
      <c r="AT760" s="227" t="s">
        <v>145</v>
      </c>
      <c r="AU760" s="227" t="s">
        <v>150</v>
      </c>
      <c r="AY760" s="17" t="s">
        <v>142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150</v>
      </c>
      <c r="BK760" s="228">
        <f>ROUND(I760*H760,2)</f>
        <v>0</v>
      </c>
      <c r="BL760" s="17" t="s">
        <v>265</v>
      </c>
      <c r="BM760" s="227" t="s">
        <v>834</v>
      </c>
    </row>
    <row r="761" s="2" customFormat="1" ht="24.15" customHeight="1">
      <c r="A761" s="38"/>
      <c r="B761" s="39"/>
      <c r="C761" s="215" t="s">
        <v>835</v>
      </c>
      <c r="D761" s="215" t="s">
        <v>145</v>
      </c>
      <c r="E761" s="216" t="s">
        <v>836</v>
      </c>
      <c r="F761" s="217" t="s">
        <v>837</v>
      </c>
      <c r="G761" s="218" t="s">
        <v>148</v>
      </c>
      <c r="H761" s="219">
        <v>0.119</v>
      </c>
      <c r="I761" s="220"/>
      <c r="J761" s="221">
        <f>ROUND(I761*H761,2)</f>
        <v>0</v>
      </c>
      <c r="K761" s="222"/>
      <c r="L761" s="44"/>
      <c r="M761" s="223" t="s">
        <v>1</v>
      </c>
      <c r="N761" s="224" t="s">
        <v>39</v>
      </c>
      <c r="O761" s="91"/>
      <c r="P761" s="225">
        <f>O761*H761</f>
        <v>0</v>
      </c>
      <c r="Q761" s="225">
        <v>0</v>
      </c>
      <c r="R761" s="225">
        <f>Q761*H761</f>
        <v>0</v>
      </c>
      <c r="S761" s="225">
        <v>0</v>
      </c>
      <c r="T761" s="226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7" t="s">
        <v>265</v>
      </c>
      <c r="AT761" s="227" t="s">
        <v>145</v>
      </c>
      <c r="AU761" s="227" t="s">
        <v>150</v>
      </c>
      <c r="AY761" s="17" t="s">
        <v>142</v>
      </c>
      <c r="BE761" s="228">
        <f>IF(N761="základní",J761,0)</f>
        <v>0</v>
      </c>
      <c r="BF761" s="228">
        <f>IF(N761="snížená",J761,0)</f>
        <v>0</v>
      </c>
      <c r="BG761" s="228">
        <f>IF(N761="zákl. přenesená",J761,0)</f>
        <v>0</v>
      </c>
      <c r="BH761" s="228">
        <f>IF(N761="sníž. přenesená",J761,0)</f>
        <v>0</v>
      </c>
      <c r="BI761" s="228">
        <f>IF(N761="nulová",J761,0)</f>
        <v>0</v>
      </c>
      <c r="BJ761" s="17" t="s">
        <v>150</v>
      </c>
      <c r="BK761" s="228">
        <f>ROUND(I761*H761,2)</f>
        <v>0</v>
      </c>
      <c r="BL761" s="17" t="s">
        <v>265</v>
      </c>
      <c r="BM761" s="227" t="s">
        <v>838</v>
      </c>
    </row>
    <row r="762" s="12" customFormat="1" ht="22.8" customHeight="1">
      <c r="A762" s="12"/>
      <c r="B762" s="199"/>
      <c r="C762" s="200"/>
      <c r="D762" s="201" t="s">
        <v>72</v>
      </c>
      <c r="E762" s="213" t="s">
        <v>839</v>
      </c>
      <c r="F762" s="213" t="s">
        <v>840</v>
      </c>
      <c r="G762" s="200"/>
      <c r="H762" s="200"/>
      <c r="I762" s="203"/>
      <c r="J762" s="214">
        <f>BK762</f>
        <v>0</v>
      </c>
      <c r="K762" s="200"/>
      <c r="L762" s="205"/>
      <c r="M762" s="206"/>
      <c r="N762" s="207"/>
      <c r="O762" s="207"/>
      <c r="P762" s="208">
        <f>SUM(P763:P765)</f>
        <v>0</v>
      </c>
      <c r="Q762" s="207"/>
      <c r="R762" s="208">
        <f>SUM(R763:R765)</f>
        <v>4.0000000000000003E-05</v>
      </c>
      <c r="S762" s="207"/>
      <c r="T762" s="209">
        <f>SUM(T763:T765)</f>
        <v>0.0020300000000000001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10" t="s">
        <v>150</v>
      </c>
      <c r="AT762" s="211" t="s">
        <v>72</v>
      </c>
      <c r="AU762" s="211" t="s">
        <v>81</v>
      </c>
      <c r="AY762" s="210" t="s">
        <v>142</v>
      </c>
      <c r="BK762" s="212">
        <f>SUM(BK763:BK765)</f>
        <v>0</v>
      </c>
    </row>
    <row r="763" s="2" customFormat="1" ht="24.15" customHeight="1">
      <c r="A763" s="38"/>
      <c r="B763" s="39"/>
      <c r="C763" s="215" t="s">
        <v>841</v>
      </c>
      <c r="D763" s="215" t="s">
        <v>145</v>
      </c>
      <c r="E763" s="216" t="s">
        <v>842</v>
      </c>
      <c r="F763" s="217" t="s">
        <v>843</v>
      </c>
      <c r="G763" s="218" t="s">
        <v>164</v>
      </c>
      <c r="H763" s="219">
        <v>1</v>
      </c>
      <c r="I763" s="220"/>
      <c r="J763" s="221">
        <f>ROUND(I763*H763,2)</f>
        <v>0</v>
      </c>
      <c r="K763" s="222"/>
      <c r="L763" s="44"/>
      <c r="M763" s="223" t="s">
        <v>1</v>
      </c>
      <c r="N763" s="224" t="s">
        <v>39</v>
      </c>
      <c r="O763" s="91"/>
      <c r="P763" s="225">
        <f>O763*H763</f>
        <v>0</v>
      </c>
      <c r="Q763" s="225">
        <v>4.0000000000000003E-05</v>
      </c>
      <c r="R763" s="225">
        <f>Q763*H763</f>
        <v>4.0000000000000003E-05</v>
      </c>
      <c r="S763" s="225">
        <v>0.0020300000000000001</v>
      </c>
      <c r="T763" s="226">
        <f>S763*H763</f>
        <v>0.0020300000000000001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7" t="s">
        <v>265</v>
      </c>
      <c r="AT763" s="227" t="s">
        <v>145</v>
      </c>
      <c r="AU763" s="227" t="s">
        <v>150</v>
      </c>
      <c r="AY763" s="17" t="s">
        <v>142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17" t="s">
        <v>150</v>
      </c>
      <c r="BK763" s="228">
        <f>ROUND(I763*H763,2)</f>
        <v>0</v>
      </c>
      <c r="BL763" s="17" t="s">
        <v>265</v>
      </c>
      <c r="BM763" s="227" t="s">
        <v>844</v>
      </c>
    </row>
    <row r="764" s="13" customFormat="1">
      <c r="A764" s="13"/>
      <c r="B764" s="229"/>
      <c r="C764" s="230"/>
      <c r="D764" s="231" t="s">
        <v>152</v>
      </c>
      <c r="E764" s="232" t="s">
        <v>1</v>
      </c>
      <c r="F764" s="233" t="s">
        <v>845</v>
      </c>
      <c r="G764" s="230"/>
      <c r="H764" s="232" t="s">
        <v>1</v>
      </c>
      <c r="I764" s="234"/>
      <c r="J764" s="230"/>
      <c r="K764" s="230"/>
      <c r="L764" s="235"/>
      <c r="M764" s="236"/>
      <c r="N764" s="237"/>
      <c r="O764" s="237"/>
      <c r="P764" s="237"/>
      <c r="Q764" s="237"/>
      <c r="R764" s="237"/>
      <c r="S764" s="237"/>
      <c r="T764" s="238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9" t="s">
        <v>152</v>
      </c>
      <c r="AU764" s="239" t="s">
        <v>150</v>
      </c>
      <c r="AV764" s="13" t="s">
        <v>81</v>
      </c>
      <c r="AW764" s="13" t="s">
        <v>30</v>
      </c>
      <c r="AX764" s="13" t="s">
        <v>73</v>
      </c>
      <c r="AY764" s="239" t="s">
        <v>142</v>
      </c>
    </row>
    <row r="765" s="14" customFormat="1">
      <c r="A765" s="14"/>
      <c r="B765" s="240"/>
      <c r="C765" s="241"/>
      <c r="D765" s="231" t="s">
        <v>152</v>
      </c>
      <c r="E765" s="242" t="s">
        <v>1</v>
      </c>
      <c r="F765" s="243" t="s">
        <v>81</v>
      </c>
      <c r="G765" s="241"/>
      <c r="H765" s="244">
        <v>1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152</v>
      </c>
      <c r="AU765" s="250" t="s">
        <v>150</v>
      </c>
      <c r="AV765" s="14" t="s">
        <v>150</v>
      </c>
      <c r="AW765" s="14" t="s">
        <v>30</v>
      </c>
      <c r="AX765" s="14" t="s">
        <v>81</v>
      </c>
      <c r="AY765" s="250" t="s">
        <v>142</v>
      </c>
    </row>
    <row r="766" s="12" customFormat="1" ht="22.8" customHeight="1">
      <c r="A766" s="12"/>
      <c r="B766" s="199"/>
      <c r="C766" s="200"/>
      <c r="D766" s="201" t="s">
        <v>72</v>
      </c>
      <c r="E766" s="213" t="s">
        <v>846</v>
      </c>
      <c r="F766" s="213" t="s">
        <v>847</v>
      </c>
      <c r="G766" s="200"/>
      <c r="H766" s="200"/>
      <c r="I766" s="203"/>
      <c r="J766" s="214">
        <f>BK766</f>
        <v>0</v>
      </c>
      <c r="K766" s="200"/>
      <c r="L766" s="205"/>
      <c r="M766" s="206"/>
      <c r="N766" s="207"/>
      <c r="O766" s="207"/>
      <c r="P766" s="208">
        <f>SUM(P767:P787)</f>
        <v>0</v>
      </c>
      <c r="Q766" s="207"/>
      <c r="R766" s="208">
        <f>SUM(R767:R787)</f>
        <v>0.02593374</v>
      </c>
      <c r="S766" s="207"/>
      <c r="T766" s="209">
        <f>SUM(T767:T787)</f>
        <v>0.051465479999999994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10" t="s">
        <v>150</v>
      </c>
      <c r="AT766" s="211" t="s">
        <v>72</v>
      </c>
      <c r="AU766" s="211" t="s">
        <v>81</v>
      </c>
      <c r="AY766" s="210" t="s">
        <v>142</v>
      </c>
      <c r="BK766" s="212">
        <f>SUM(BK767:BK787)</f>
        <v>0</v>
      </c>
    </row>
    <row r="767" s="2" customFormat="1" ht="14.4" customHeight="1">
      <c r="A767" s="38"/>
      <c r="B767" s="39"/>
      <c r="C767" s="215" t="s">
        <v>848</v>
      </c>
      <c r="D767" s="215" t="s">
        <v>145</v>
      </c>
      <c r="E767" s="216" t="s">
        <v>849</v>
      </c>
      <c r="F767" s="217" t="s">
        <v>850</v>
      </c>
      <c r="G767" s="218" t="s">
        <v>164</v>
      </c>
      <c r="H767" s="219">
        <v>2</v>
      </c>
      <c r="I767" s="220"/>
      <c r="J767" s="221">
        <f>ROUND(I767*H767,2)</f>
        <v>0</v>
      </c>
      <c r="K767" s="222"/>
      <c r="L767" s="44"/>
      <c r="M767" s="223" t="s">
        <v>1</v>
      </c>
      <c r="N767" s="224" t="s">
        <v>39</v>
      </c>
      <c r="O767" s="91"/>
      <c r="P767" s="225">
        <f>O767*H767</f>
        <v>0</v>
      </c>
      <c r="Q767" s="225">
        <v>4.0000000000000003E-05</v>
      </c>
      <c r="R767" s="225">
        <f>Q767*H767</f>
        <v>8.0000000000000007E-05</v>
      </c>
      <c r="S767" s="225">
        <v>0.0070499999999999998</v>
      </c>
      <c r="T767" s="226">
        <f>S767*H767</f>
        <v>0.0141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7" t="s">
        <v>265</v>
      </c>
      <c r="AT767" s="227" t="s">
        <v>145</v>
      </c>
      <c r="AU767" s="227" t="s">
        <v>150</v>
      </c>
      <c r="AY767" s="17" t="s">
        <v>142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17" t="s">
        <v>150</v>
      </c>
      <c r="BK767" s="228">
        <f>ROUND(I767*H767,2)</f>
        <v>0</v>
      </c>
      <c r="BL767" s="17" t="s">
        <v>265</v>
      </c>
      <c r="BM767" s="227" t="s">
        <v>851</v>
      </c>
    </row>
    <row r="768" s="2" customFormat="1" ht="14.4" customHeight="1">
      <c r="A768" s="38"/>
      <c r="B768" s="39"/>
      <c r="C768" s="215" t="s">
        <v>852</v>
      </c>
      <c r="D768" s="215" t="s">
        <v>145</v>
      </c>
      <c r="E768" s="216" t="s">
        <v>853</v>
      </c>
      <c r="F768" s="217" t="s">
        <v>854</v>
      </c>
      <c r="G768" s="218" t="s">
        <v>164</v>
      </c>
      <c r="H768" s="219">
        <v>10</v>
      </c>
      <c r="I768" s="220"/>
      <c r="J768" s="221">
        <f>ROUND(I768*H768,2)</f>
        <v>0</v>
      </c>
      <c r="K768" s="222"/>
      <c r="L768" s="44"/>
      <c r="M768" s="223" t="s">
        <v>1</v>
      </c>
      <c r="N768" s="224" t="s">
        <v>39</v>
      </c>
      <c r="O768" s="91"/>
      <c r="P768" s="225">
        <f>O768*H768</f>
        <v>0</v>
      </c>
      <c r="Q768" s="225">
        <v>0</v>
      </c>
      <c r="R768" s="225">
        <f>Q768*H768</f>
        <v>0</v>
      </c>
      <c r="S768" s="225">
        <v>0.00072000000000000005</v>
      </c>
      <c r="T768" s="226">
        <f>S768*H768</f>
        <v>0.0072000000000000007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27" t="s">
        <v>265</v>
      </c>
      <c r="AT768" s="227" t="s">
        <v>145</v>
      </c>
      <c r="AU768" s="227" t="s">
        <v>150</v>
      </c>
      <c r="AY768" s="17" t="s">
        <v>142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7" t="s">
        <v>150</v>
      </c>
      <c r="BK768" s="228">
        <f>ROUND(I768*H768,2)</f>
        <v>0</v>
      </c>
      <c r="BL768" s="17" t="s">
        <v>265</v>
      </c>
      <c r="BM768" s="227" t="s">
        <v>855</v>
      </c>
    </row>
    <row r="769" s="13" customFormat="1">
      <c r="A769" s="13"/>
      <c r="B769" s="229"/>
      <c r="C769" s="230"/>
      <c r="D769" s="231" t="s">
        <v>152</v>
      </c>
      <c r="E769" s="232" t="s">
        <v>1</v>
      </c>
      <c r="F769" s="233" t="s">
        <v>856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152</v>
      </c>
      <c r="AU769" s="239" t="s">
        <v>150</v>
      </c>
      <c r="AV769" s="13" t="s">
        <v>81</v>
      </c>
      <c r="AW769" s="13" t="s">
        <v>30</v>
      </c>
      <c r="AX769" s="13" t="s">
        <v>73</v>
      </c>
      <c r="AY769" s="239" t="s">
        <v>142</v>
      </c>
    </row>
    <row r="770" s="14" customFormat="1">
      <c r="A770" s="14"/>
      <c r="B770" s="240"/>
      <c r="C770" s="241"/>
      <c r="D770" s="231" t="s">
        <v>152</v>
      </c>
      <c r="E770" s="242" t="s">
        <v>1</v>
      </c>
      <c r="F770" s="243" t="s">
        <v>219</v>
      </c>
      <c r="G770" s="241"/>
      <c r="H770" s="244">
        <v>10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152</v>
      </c>
      <c r="AU770" s="250" t="s">
        <v>150</v>
      </c>
      <c r="AV770" s="14" t="s">
        <v>150</v>
      </c>
      <c r="AW770" s="14" t="s">
        <v>30</v>
      </c>
      <c r="AX770" s="14" t="s">
        <v>81</v>
      </c>
      <c r="AY770" s="250" t="s">
        <v>142</v>
      </c>
    </row>
    <row r="771" s="2" customFormat="1" ht="24.15" customHeight="1">
      <c r="A771" s="38"/>
      <c r="B771" s="39"/>
      <c r="C771" s="215" t="s">
        <v>857</v>
      </c>
      <c r="D771" s="215" t="s">
        <v>145</v>
      </c>
      <c r="E771" s="216" t="s">
        <v>858</v>
      </c>
      <c r="F771" s="217" t="s">
        <v>859</v>
      </c>
      <c r="G771" s="218" t="s">
        <v>286</v>
      </c>
      <c r="H771" s="219">
        <v>10</v>
      </c>
      <c r="I771" s="220"/>
      <c r="J771" s="221">
        <f>ROUND(I771*H771,2)</f>
        <v>0</v>
      </c>
      <c r="K771" s="222"/>
      <c r="L771" s="44"/>
      <c r="M771" s="223" t="s">
        <v>1</v>
      </c>
      <c r="N771" s="224" t="s">
        <v>39</v>
      </c>
      <c r="O771" s="91"/>
      <c r="P771" s="225">
        <f>O771*H771</f>
        <v>0</v>
      </c>
      <c r="Q771" s="225">
        <v>0.00046999999999999999</v>
      </c>
      <c r="R771" s="225">
        <f>Q771*H771</f>
        <v>0.0047000000000000002</v>
      </c>
      <c r="S771" s="225">
        <v>0</v>
      </c>
      <c r="T771" s="226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7" t="s">
        <v>265</v>
      </c>
      <c r="AT771" s="227" t="s">
        <v>145</v>
      </c>
      <c r="AU771" s="227" t="s">
        <v>150</v>
      </c>
      <c r="AY771" s="17" t="s">
        <v>142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7" t="s">
        <v>150</v>
      </c>
      <c r="BK771" s="228">
        <f>ROUND(I771*H771,2)</f>
        <v>0</v>
      </c>
      <c r="BL771" s="17" t="s">
        <v>265</v>
      </c>
      <c r="BM771" s="227" t="s">
        <v>860</v>
      </c>
    </row>
    <row r="772" s="13" customFormat="1">
      <c r="A772" s="13"/>
      <c r="B772" s="229"/>
      <c r="C772" s="230"/>
      <c r="D772" s="231" t="s">
        <v>152</v>
      </c>
      <c r="E772" s="232" t="s">
        <v>1</v>
      </c>
      <c r="F772" s="233" t="s">
        <v>861</v>
      </c>
      <c r="G772" s="230"/>
      <c r="H772" s="232" t="s">
        <v>1</v>
      </c>
      <c r="I772" s="234"/>
      <c r="J772" s="230"/>
      <c r="K772" s="230"/>
      <c r="L772" s="235"/>
      <c r="M772" s="236"/>
      <c r="N772" s="237"/>
      <c r="O772" s="237"/>
      <c r="P772" s="237"/>
      <c r="Q772" s="237"/>
      <c r="R772" s="237"/>
      <c r="S772" s="237"/>
      <c r="T772" s="23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9" t="s">
        <v>152</v>
      </c>
      <c r="AU772" s="239" t="s">
        <v>150</v>
      </c>
      <c r="AV772" s="13" t="s">
        <v>81</v>
      </c>
      <c r="AW772" s="13" t="s">
        <v>30</v>
      </c>
      <c r="AX772" s="13" t="s">
        <v>73</v>
      </c>
      <c r="AY772" s="239" t="s">
        <v>142</v>
      </c>
    </row>
    <row r="773" s="14" customFormat="1">
      <c r="A773" s="14"/>
      <c r="B773" s="240"/>
      <c r="C773" s="241"/>
      <c r="D773" s="231" t="s">
        <v>152</v>
      </c>
      <c r="E773" s="242" t="s">
        <v>1</v>
      </c>
      <c r="F773" s="243" t="s">
        <v>219</v>
      </c>
      <c r="G773" s="241"/>
      <c r="H773" s="244">
        <v>10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152</v>
      </c>
      <c r="AU773" s="250" t="s">
        <v>150</v>
      </c>
      <c r="AV773" s="14" t="s">
        <v>150</v>
      </c>
      <c r="AW773" s="14" t="s">
        <v>30</v>
      </c>
      <c r="AX773" s="14" t="s">
        <v>81</v>
      </c>
      <c r="AY773" s="250" t="s">
        <v>142</v>
      </c>
    </row>
    <row r="774" s="2" customFormat="1" ht="24.15" customHeight="1">
      <c r="A774" s="38"/>
      <c r="B774" s="39"/>
      <c r="C774" s="215" t="s">
        <v>862</v>
      </c>
      <c r="D774" s="215" t="s">
        <v>145</v>
      </c>
      <c r="E774" s="216" t="s">
        <v>863</v>
      </c>
      <c r="F774" s="217" t="s">
        <v>864</v>
      </c>
      <c r="G774" s="218" t="s">
        <v>286</v>
      </c>
      <c r="H774" s="219">
        <v>28</v>
      </c>
      <c r="I774" s="220"/>
      <c r="J774" s="221">
        <f>ROUND(I774*H774,2)</f>
        <v>0</v>
      </c>
      <c r="K774" s="222"/>
      <c r="L774" s="44"/>
      <c r="M774" s="223" t="s">
        <v>1</v>
      </c>
      <c r="N774" s="224" t="s">
        <v>39</v>
      </c>
      <c r="O774" s="91"/>
      <c r="P774" s="225">
        <f>O774*H774</f>
        <v>0</v>
      </c>
      <c r="Q774" s="225">
        <v>0.00071000000000000002</v>
      </c>
      <c r="R774" s="225">
        <f>Q774*H774</f>
        <v>0.019880000000000002</v>
      </c>
      <c r="S774" s="225">
        <v>0</v>
      </c>
      <c r="T774" s="226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7" t="s">
        <v>265</v>
      </c>
      <c r="AT774" s="227" t="s">
        <v>145</v>
      </c>
      <c r="AU774" s="227" t="s">
        <v>150</v>
      </c>
      <c r="AY774" s="17" t="s">
        <v>142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7" t="s">
        <v>150</v>
      </c>
      <c r="BK774" s="228">
        <f>ROUND(I774*H774,2)</f>
        <v>0</v>
      </c>
      <c r="BL774" s="17" t="s">
        <v>265</v>
      </c>
      <c r="BM774" s="227" t="s">
        <v>865</v>
      </c>
    </row>
    <row r="775" s="13" customFormat="1">
      <c r="A775" s="13"/>
      <c r="B775" s="229"/>
      <c r="C775" s="230"/>
      <c r="D775" s="231" t="s">
        <v>152</v>
      </c>
      <c r="E775" s="232" t="s">
        <v>1</v>
      </c>
      <c r="F775" s="233" t="s">
        <v>856</v>
      </c>
      <c r="G775" s="230"/>
      <c r="H775" s="232" t="s">
        <v>1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9" t="s">
        <v>152</v>
      </c>
      <c r="AU775" s="239" t="s">
        <v>150</v>
      </c>
      <c r="AV775" s="13" t="s">
        <v>81</v>
      </c>
      <c r="AW775" s="13" t="s">
        <v>30</v>
      </c>
      <c r="AX775" s="13" t="s">
        <v>73</v>
      </c>
      <c r="AY775" s="239" t="s">
        <v>142</v>
      </c>
    </row>
    <row r="776" s="14" customFormat="1">
      <c r="A776" s="14"/>
      <c r="B776" s="240"/>
      <c r="C776" s="241"/>
      <c r="D776" s="231" t="s">
        <v>152</v>
      </c>
      <c r="E776" s="242" t="s">
        <v>1</v>
      </c>
      <c r="F776" s="243" t="s">
        <v>866</v>
      </c>
      <c r="G776" s="241"/>
      <c r="H776" s="244">
        <v>14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152</v>
      </c>
      <c r="AU776" s="250" t="s">
        <v>150</v>
      </c>
      <c r="AV776" s="14" t="s">
        <v>150</v>
      </c>
      <c r="AW776" s="14" t="s">
        <v>30</v>
      </c>
      <c r="AX776" s="14" t="s">
        <v>73</v>
      </c>
      <c r="AY776" s="250" t="s">
        <v>142</v>
      </c>
    </row>
    <row r="777" s="13" customFormat="1">
      <c r="A777" s="13"/>
      <c r="B777" s="229"/>
      <c r="C777" s="230"/>
      <c r="D777" s="231" t="s">
        <v>152</v>
      </c>
      <c r="E777" s="232" t="s">
        <v>1</v>
      </c>
      <c r="F777" s="233" t="s">
        <v>419</v>
      </c>
      <c r="G777" s="230"/>
      <c r="H777" s="232" t="s">
        <v>1</v>
      </c>
      <c r="I777" s="234"/>
      <c r="J777" s="230"/>
      <c r="K777" s="230"/>
      <c r="L777" s="235"/>
      <c r="M777" s="236"/>
      <c r="N777" s="237"/>
      <c r="O777" s="237"/>
      <c r="P777" s="237"/>
      <c r="Q777" s="237"/>
      <c r="R777" s="237"/>
      <c r="S777" s="237"/>
      <c r="T777" s="23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9" t="s">
        <v>152</v>
      </c>
      <c r="AU777" s="239" t="s">
        <v>150</v>
      </c>
      <c r="AV777" s="13" t="s">
        <v>81</v>
      </c>
      <c r="AW777" s="13" t="s">
        <v>30</v>
      </c>
      <c r="AX777" s="13" t="s">
        <v>73</v>
      </c>
      <c r="AY777" s="239" t="s">
        <v>142</v>
      </c>
    </row>
    <row r="778" s="14" customFormat="1">
      <c r="A778" s="14"/>
      <c r="B778" s="240"/>
      <c r="C778" s="241"/>
      <c r="D778" s="231" t="s">
        <v>152</v>
      </c>
      <c r="E778" s="242" t="s">
        <v>1</v>
      </c>
      <c r="F778" s="243" t="s">
        <v>867</v>
      </c>
      <c r="G778" s="241"/>
      <c r="H778" s="244">
        <v>14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152</v>
      </c>
      <c r="AU778" s="250" t="s">
        <v>150</v>
      </c>
      <c r="AV778" s="14" t="s">
        <v>150</v>
      </c>
      <c r="AW778" s="14" t="s">
        <v>30</v>
      </c>
      <c r="AX778" s="14" t="s">
        <v>73</v>
      </c>
      <c r="AY778" s="250" t="s">
        <v>142</v>
      </c>
    </row>
    <row r="779" s="15" customFormat="1">
      <c r="A779" s="15"/>
      <c r="B779" s="262"/>
      <c r="C779" s="263"/>
      <c r="D779" s="231" t="s">
        <v>152</v>
      </c>
      <c r="E779" s="264" t="s">
        <v>1</v>
      </c>
      <c r="F779" s="265" t="s">
        <v>173</v>
      </c>
      <c r="G779" s="263"/>
      <c r="H779" s="266">
        <v>28</v>
      </c>
      <c r="I779" s="267"/>
      <c r="J779" s="263"/>
      <c r="K779" s="263"/>
      <c r="L779" s="268"/>
      <c r="M779" s="269"/>
      <c r="N779" s="270"/>
      <c r="O779" s="270"/>
      <c r="P779" s="270"/>
      <c r="Q779" s="270"/>
      <c r="R779" s="270"/>
      <c r="S779" s="270"/>
      <c r="T779" s="271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72" t="s">
        <v>152</v>
      </c>
      <c r="AU779" s="272" t="s">
        <v>150</v>
      </c>
      <c r="AV779" s="15" t="s">
        <v>149</v>
      </c>
      <c r="AW779" s="15" t="s">
        <v>30</v>
      </c>
      <c r="AX779" s="15" t="s">
        <v>81</v>
      </c>
      <c r="AY779" s="272" t="s">
        <v>142</v>
      </c>
    </row>
    <row r="780" s="2" customFormat="1" ht="24.15" customHeight="1">
      <c r="A780" s="38"/>
      <c r="B780" s="39"/>
      <c r="C780" s="215" t="s">
        <v>868</v>
      </c>
      <c r="D780" s="215" t="s">
        <v>145</v>
      </c>
      <c r="E780" s="216" t="s">
        <v>869</v>
      </c>
      <c r="F780" s="217" t="s">
        <v>870</v>
      </c>
      <c r="G780" s="218" t="s">
        <v>286</v>
      </c>
      <c r="H780" s="219">
        <v>14</v>
      </c>
      <c r="I780" s="220"/>
      <c r="J780" s="221">
        <f>ROUND(I780*H780,2)</f>
        <v>0</v>
      </c>
      <c r="K780" s="222"/>
      <c r="L780" s="44"/>
      <c r="M780" s="223" t="s">
        <v>1</v>
      </c>
      <c r="N780" s="224" t="s">
        <v>39</v>
      </c>
      <c r="O780" s="91"/>
      <c r="P780" s="225">
        <f>O780*H780</f>
        <v>0</v>
      </c>
      <c r="Q780" s="225">
        <v>3.0000000000000001E-05</v>
      </c>
      <c r="R780" s="225">
        <f>Q780*H780</f>
        <v>0.00042000000000000002</v>
      </c>
      <c r="S780" s="225">
        <v>0</v>
      </c>
      <c r="T780" s="226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7" t="s">
        <v>265</v>
      </c>
      <c r="AT780" s="227" t="s">
        <v>145</v>
      </c>
      <c r="AU780" s="227" t="s">
        <v>150</v>
      </c>
      <c r="AY780" s="17" t="s">
        <v>142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7" t="s">
        <v>150</v>
      </c>
      <c r="BK780" s="228">
        <f>ROUND(I780*H780,2)</f>
        <v>0</v>
      </c>
      <c r="BL780" s="17" t="s">
        <v>265</v>
      </c>
      <c r="BM780" s="227" t="s">
        <v>871</v>
      </c>
    </row>
    <row r="781" s="13" customFormat="1">
      <c r="A781" s="13"/>
      <c r="B781" s="229"/>
      <c r="C781" s="230"/>
      <c r="D781" s="231" t="s">
        <v>152</v>
      </c>
      <c r="E781" s="232" t="s">
        <v>1</v>
      </c>
      <c r="F781" s="233" t="s">
        <v>419</v>
      </c>
      <c r="G781" s="230"/>
      <c r="H781" s="232" t="s">
        <v>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9" t="s">
        <v>152</v>
      </c>
      <c r="AU781" s="239" t="s">
        <v>150</v>
      </c>
      <c r="AV781" s="13" t="s">
        <v>81</v>
      </c>
      <c r="AW781" s="13" t="s">
        <v>30</v>
      </c>
      <c r="AX781" s="13" t="s">
        <v>73</v>
      </c>
      <c r="AY781" s="239" t="s">
        <v>142</v>
      </c>
    </row>
    <row r="782" s="14" customFormat="1">
      <c r="A782" s="14"/>
      <c r="B782" s="240"/>
      <c r="C782" s="241"/>
      <c r="D782" s="231" t="s">
        <v>152</v>
      </c>
      <c r="E782" s="242" t="s">
        <v>1</v>
      </c>
      <c r="F782" s="243" t="s">
        <v>867</v>
      </c>
      <c r="G782" s="241"/>
      <c r="H782" s="244">
        <v>14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152</v>
      </c>
      <c r="AU782" s="250" t="s">
        <v>150</v>
      </c>
      <c r="AV782" s="14" t="s">
        <v>150</v>
      </c>
      <c r="AW782" s="14" t="s">
        <v>30</v>
      </c>
      <c r="AX782" s="14" t="s">
        <v>73</v>
      </c>
      <c r="AY782" s="250" t="s">
        <v>142</v>
      </c>
    </row>
    <row r="783" s="15" customFormat="1">
      <c r="A783" s="15"/>
      <c r="B783" s="262"/>
      <c r="C783" s="263"/>
      <c r="D783" s="231" t="s">
        <v>152</v>
      </c>
      <c r="E783" s="264" t="s">
        <v>1</v>
      </c>
      <c r="F783" s="265" t="s">
        <v>173</v>
      </c>
      <c r="G783" s="263"/>
      <c r="H783" s="266">
        <v>14</v>
      </c>
      <c r="I783" s="267"/>
      <c r="J783" s="263"/>
      <c r="K783" s="263"/>
      <c r="L783" s="268"/>
      <c r="M783" s="269"/>
      <c r="N783" s="270"/>
      <c r="O783" s="270"/>
      <c r="P783" s="270"/>
      <c r="Q783" s="270"/>
      <c r="R783" s="270"/>
      <c r="S783" s="270"/>
      <c r="T783" s="271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72" t="s">
        <v>152</v>
      </c>
      <c r="AU783" s="272" t="s">
        <v>150</v>
      </c>
      <c r="AV783" s="15" t="s">
        <v>149</v>
      </c>
      <c r="AW783" s="15" t="s">
        <v>30</v>
      </c>
      <c r="AX783" s="15" t="s">
        <v>81</v>
      </c>
      <c r="AY783" s="272" t="s">
        <v>142</v>
      </c>
    </row>
    <row r="784" s="2" customFormat="1" ht="14.4" customHeight="1">
      <c r="A784" s="38"/>
      <c r="B784" s="39"/>
      <c r="C784" s="215" t="s">
        <v>872</v>
      </c>
      <c r="D784" s="215" t="s">
        <v>145</v>
      </c>
      <c r="E784" s="216" t="s">
        <v>873</v>
      </c>
      <c r="F784" s="217" t="s">
        <v>874</v>
      </c>
      <c r="G784" s="218" t="s">
        <v>286</v>
      </c>
      <c r="H784" s="219">
        <v>28.457999999999998</v>
      </c>
      <c r="I784" s="220"/>
      <c r="J784" s="221">
        <f>ROUND(I784*H784,2)</f>
        <v>0</v>
      </c>
      <c r="K784" s="222"/>
      <c r="L784" s="44"/>
      <c r="M784" s="223" t="s">
        <v>1</v>
      </c>
      <c r="N784" s="224" t="s">
        <v>39</v>
      </c>
      <c r="O784" s="91"/>
      <c r="P784" s="225">
        <f>O784*H784</f>
        <v>0</v>
      </c>
      <c r="Q784" s="225">
        <v>3.0000000000000001E-05</v>
      </c>
      <c r="R784" s="225">
        <f>Q784*H784</f>
        <v>0.00085373999999999997</v>
      </c>
      <c r="S784" s="225">
        <v>0.00106</v>
      </c>
      <c r="T784" s="226">
        <f>S784*H784</f>
        <v>0.030165479999999998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7" t="s">
        <v>265</v>
      </c>
      <c r="AT784" s="227" t="s">
        <v>145</v>
      </c>
      <c r="AU784" s="227" t="s">
        <v>150</v>
      </c>
      <c r="AY784" s="17" t="s">
        <v>142</v>
      </c>
      <c r="BE784" s="228">
        <f>IF(N784="základní",J784,0)</f>
        <v>0</v>
      </c>
      <c r="BF784" s="228">
        <f>IF(N784="snížená",J784,0)</f>
        <v>0</v>
      </c>
      <c r="BG784" s="228">
        <f>IF(N784="zákl. přenesená",J784,0)</f>
        <v>0</v>
      </c>
      <c r="BH784" s="228">
        <f>IF(N784="sníž. přenesená",J784,0)</f>
        <v>0</v>
      </c>
      <c r="BI784" s="228">
        <f>IF(N784="nulová",J784,0)</f>
        <v>0</v>
      </c>
      <c r="BJ784" s="17" t="s">
        <v>150</v>
      </c>
      <c r="BK784" s="228">
        <f>ROUND(I784*H784,2)</f>
        <v>0</v>
      </c>
      <c r="BL784" s="17" t="s">
        <v>265</v>
      </c>
      <c r="BM784" s="227" t="s">
        <v>875</v>
      </c>
    </row>
    <row r="785" s="13" customFormat="1">
      <c r="A785" s="13"/>
      <c r="B785" s="229"/>
      <c r="C785" s="230"/>
      <c r="D785" s="231" t="s">
        <v>152</v>
      </c>
      <c r="E785" s="232" t="s">
        <v>1</v>
      </c>
      <c r="F785" s="233" t="s">
        <v>856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152</v>
      </c>
      <c r="AU785" s="239" t="s">
        <v>150</v>
      </c>
      <c r="AV785" s="13" t="s">
        <v>81</v>
      </c>
      <c r="AW785" s="13" t="s">
        <v>30</v>
      </c>
      <c r="AX785" s="13" t="s">
        <v>73</v>
      </c>
      <c r="AY785" s="239" t="s">
        <v>142</v>
      </c>
    </row>
    <row r="786" s="14" customFormat="1">
      <c r="A786" s="14"/>
      <c r="B786" s="240"/>
      <c r="C786" s="241"/>
      <c r="D786" s="231" t="s">
        <v>152</v>
      </c>
      <c r="E786" s="242" t="s">
        <v>1</v>
      </c>
      <c r="F786" s="243" t="s">
        <v>876</v>
      </c>
      <c r="G786" s="241"/>
      <c r="H786" s="244">
        <v>28.457999999999998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152</v>
      </c>
      <c r="AU786" s="250" t="s">
        <v>150</v>
      </c>
      <c r="AV786" s="14" t="s">
        <v>150</v>
      </c>
      <c r="AW786" s="14" t="s">
        <v>30</v>
      </c>
      <c r="AX786" s="14" t="s">
        <v>81</v>
      </c>
      <c r="AY786" s="250" t="s">
        <v>142</v>
      </c>
    </row>
    <row r="787" s="2" customFormat="1" ht="24.15" customHeight="1">
      <c r="A787" s="38"/>
      <c r="B787" s="39"/>
      <c r="C787" s="215" t="s">
        <v>877</v>
      </c>
      <c r="D787" s="215" t="s">
        <v>145</v>
      </c>
      <c r="E787" s="216" t="s">
        <v>878</v>
      </c>
      <c r="F787" s="217" t="s">
        <v>879</v>
      </c>
      <c r="G787" s="218" t="s">
        <v>148</v>
      </c>
      <c r="H787" s="219">
        <v>0.050999999999999997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0</v>
      </c>
      <c r="R787" s="225">
        <f>Q787*H787</f>
        <v>0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265</v>
      </c>
      <c r="AT787" s="227" t="s">
        <v>145</v>
      </c>
      <c r="AU787" s="227" t="s">
        <v>150</v>
      </c>
      <c r="AY787" s="17" t="s">
        <v>142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150</v>
      </c>
      <c r="BK787" s="228">
        <f>ROUND(I787*H787,2)</f>
        <v>0</v>
      </c>
      <c r="BL787" s="17" t="s">
        <v>265</v>
      </c>
      <c r="BM787" s="227" t="s">
        <v>880</v>
      </c>
    </row>
    <row r="788" s="12" customFormat="1" ht="22.8" customHeight="1">
      <c r="A788" s="12"/>
      <c r="B788" s="199"/>
      <c r="C788" s="200"/>
      <c r="D788" s="201" t="s">
        <v>72</v>
      </c>
      <c r="E788" s="213" t="s">
        <v>881</v>
      </c>
      <c r="F788" s="213" t="s">
        <v>882</v>
      </c>
      <c r="G788" s="200"/>
      <c r="H788" s="200"/>
      <c r="I788" s="203"/>
      <c r="J788" s="214">
        <f>BK788</f>
        <v>0</v>
      </c>
      <c r="K788" s="200"/>
      <c r="L788" s="205"/>
      <c r="M788" s="206"/>
      <c r="N788" s="207"/>
      <c r="O788" s="207"/>
      <c r="P788" s="208">
        <f>SUM(P789:P792)</f>
        <v>0</v>
      </c>
      <c r="Q788" s="207"/>
      <c r="R788" s="208">
        <f>SUM(R789:R792)</f>
        <v>0.00115</v>
      </c>
      <c r="S788" s="207"/>
      <c r="T788" s="209">
        <f>SUM(T789:T792)</f>
        <v>0</v>
      </c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R788" s="210" t="s">
        <v>150</v>
      </c>
      <c r="AT788" s="211" t="s">
        <v>72</v>
      </c>
      <c r="AU788" s="211" t="s">
        <v>81</v>
      </c>
      <c r="AY788" s="210" t="s">
        <v>142</v>
      </c>
      <c r="BK788" s="212">
        <f>SUM(BK789:BK792)</f>
        <v>0</v>
      </c>
    </row>
    <row r="789" s="2" customFormat="1" ht="24.15" customHeight="1">
      <c r="A789" s="38"/>
      <c r="B789" s="39"/>
      <c r="C789" s="215" t="s">
        <v>883</v>
      </c>
      <c r="D789" s="215" t="s">
        <v>145</v>
      </c>
      <c r="E789" s="216" t="s">
        <v>884</v>
      </c>
      <c r="F789" s="217" t="s">
        <v>885</v>
      </c>
      <c r="G789" s="218" t="s">
        <v>164</v>
      </c>
      <c r="H789" s="219">
        <v>1</v>
      </c>
      <c r="I789" s="220"/>
      <c r="J789" s="221">
        <f>ROUND(I789*H789,2)</f>
        <v>0</v>
      </c>
      <c r="K789" s="222"/>
      <c r="L789" s="44"/>
      <c r="M789" s="223" t="s">
        <v>1</v>
      </c>
      <c r="N789" s="224" t="s">
        <v>39</v>
      </c>
      <c r="O789" s="91"/>
      <c r="P789" s="225">
        <f>O789*H789</f>
        <v>0</v>
      </c>
      <c r="Q789" s="225">
        <v>0.00029</v>
      </c>
      <c r="R789" s="225">
        <f>Q789*H789</f>
        <v>0.00029</v>
      </c>
      <c r="S789" s="225">
        <v>0</v>
      </c>
      <c r="T789" s="226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7" t="s">
        <v>265</v>
      </c>
      <c r="AT789" s="227" t="s">
        <v>145</v>
      </c>
      <c r="AU789" s="227" t="s">
        <v>150</v>
      </c>
      <c r="AY789" s="17" t="s">
        <v>142</v>
      </c>
      <c r="BE789" s="228">
        <f>IF(N789="základní",J789,0)</f>
        <v>0</v>
      </c>
      <c r="BF789" s="228">
        <f>IF(N789="snížená",J789,0)</f>
        <v>0</v>
      </c>
      <c r="BG789" s="228">
        <f>IF(N789="zákl. přenesená",J789,0)</f>
        <v>0</v>
      </c>
      <c r="BH789" s="228">
        <f>IF(N789="sníž. přenesená",J789,0)</f>
        <v>0</v>
      </c>
      <c r="BI789" s="228">
        <f>IF(N789="nulová",J789,0)</f>
        <v>0</v>
      </c>
      <c r="BJ789" s="17" t="s">
        <v>150</v>
      </c>
      <c r="BK789" s="228">
        <f>ROUND(I789*H789,2)</f>
        <v>0</v>
      </c>
      <c r="BL789" s="17" t="s">
        <v>265</v>
      </c>
      <c r="BM789" s="227" t="s">
        <v>886</v>
      </c>
    </row>
    <row r="790" s="2" customFormat="1" ht="24.15" customHeight="1">
      <c r="A790" s="38"/>
      <c r="B790" s="39"/>
      <c r="C790" s="215" t="s">
        <v>887</v>
      </c>
      <c r="D790" s="215" t="s">
        <v>145</v>
      </c>
      <c r="E790" s="216" t="s">
        <v>888</v>
      </c>
      <c r="F790" s="217" t="s">
        <v>889</v>
      </c>
      <c r="G790" s="218" t="s">
        <v>164</v>
      </c>
      <c r="H790" s="219">
        <v>1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0.00085999999999999998</v>
      </c>
      <c r="R790" s="225">
        <f>Q790*H790</f>
        <v>0.00085999999999999998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265</v>
      </c>
      <c r="AT790" s="227" t="s">
        <v>145</v>
      </c>
      <c r="AU790" s="227" t="s">
        <v>150</v>
      </c>
      <c r="AY790" s="17" t="s">
        <v>142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150</v>
      </c>
      <c r="BK790" s="228">
        <f>ROUND(I790*H790,2)</f>
        <v>0</v>
      </c>
      <c r="BL790" s="17" t="s">
        <v>265</v>
      </c>
      <c r="BM790" s="227" t="s">
        <v>890</v>
      </c>
    </row>
    <row r="791" s="2" customFormat="1" ht="24.15" customHeight="1">
      <c r="A791" s="38"/>
      <c r="B791" s="39"/>
      <c r="C791" s="215" t="s">
        <v>891</v>
      </c>
      <c r="D791" s="215" t="s">
        <v>145</v>
      </c>
      <c r="E791" s="216" t="s">
        <v>892</v>
      </c>
      <c r="F791" s="217" t="s">
        <v>893</v>
      </c>
      <c r="G791" s="218" t="s">
        <v>148</v>
      </c>
      <c r="H791" s="219">
        <v>0.001</v>
      </c>
      <c r="I791" s="220"/>
      <c r="J791" s="221">
        <f>ROUND(I791*H791,2)</f>
        <v>0</v>
      </c>
      <c r="K791" s="222"/>
      <c r="L791" s="44"/>
      <c r="M791" s="223" t="s">
        <v>1</v>
      </c>
      <c r="N791" s="224" t="s">
        <v>39</v>
      </c>
      <c r="O791" s="91"/>
      <c r="P791" s="225">
        <f>O791*H791</f>
        <v>0</v>
      </c>
      <c r="Q791" s="225">
        <v>0</v>
      </c>
      <c r="R791" s="225">
        <f>Q791*H791</f>
        <v>0</v>
      </c>
      <c r="S791" s="225">
        <v>0</v>
      </c>
      <c r="T791" s="22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265</v>
      </c>
      <c r="AT791" s="227" t="s">
        <v>145</v>
      </c>
      <c r="AU791" s="227" t="s">
        <v>150</v>
      </c>
      <c r="AY791" s="17" t="s">
        <v>142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150</v>
      </c>
      <c r="BK791" s="228">
        <f>ROUND(I791*H791,2)</f>
        <v>0</v>
      </c>
      <c r="BL791" s="17" t="s">
        <v>265</v>
      </c>
      <c r="BM791" s="227" t="s">
        <v>894</v>
      </c>
    </row>
    <row r="792" s="2" customFormat="1" ht="24.15" customHeight="1">
      <c r="A792" s="38"/>
      <c r="B792" s="39"/>
      <c r="C792" s="215" t="s">
        <v>895</v>
      </c>
      <c r="D792" s="215" t="s">
        <v>145</v>
      </c>
      <c r="E792" s="216" t="s">
        <v>896</v>
      </c>
      <c r="F792" s="217" t="s">
        <v>897</v>
      </c>
      <c r="G792" s="218" t="s">
        <v>148</v>
      </c>
      <c r="H792" s="219">
        <v>0.001</v>
      </c>
      <c r="I792" s="220"/>
      <c r="J792" s="221">
        <f>ROUND(I792*H792,2)</f>
        <v>0</v>
      </c>
      <c r="K792" s="222"/>
      <c r="L792" s="44"/>
      <c r="M792" s="223" t="s">
        <v>1</v>
      </c>
      <c r="N792" s="224" t="s">
        <v>39</v>
      </c>
      <c r="O792" s="91"/>
      <c r="P792" s="225">
        <f>O792*H792</f>
        <v>0</v>
      </c>
      <c r="Q792" s="225">
        <v>0</v>
      </c>
      <c r="R792" s="225">
        <f>Q792*H792</f>
        <v>0</v>
      </c>
      <c r="S792" s="225">
        <v>0</v>
      </c>
      <c r="T792" s="226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7" t="s">
        <v>265</v>
      </c>
      <c r="AT792" s="227" t="s">
        <v>145</v>
      </c>
      <c r="AU792" s="227" t="s">
        <v>150</v>
      </c>
      <c r="AY792" s="17" t="s">
        <v>142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17" t="s">
        <v>150</v>
      </c>
      <c r="BK792" s="228">
        <f>ROUND(I792*H792,2)</f>
        <v>0</v>
      </c>
      <c r="BL792" s="17" t="s">
        <v>265</v>
      </c>
      <c r="BM792" s="227" t="s">
        <v>898</v>
      </c>
    </row>
    <row r="793" s="12" customFormat="1" ht="22.8" customHeight="1">
      <c r="A793" s="12"/>
      <c r="B793" s="199"/>
      <c r="C793" s="200"/>
      <c r="D793" s="201" t="s">
        <v>72</v>
      </c>
      <c r="E793" s="213" t="s">
        <v>899</v>
      </c>
      <c r="F793" s="213" t="s">
        <v>900</v>
      </c>
      <c r="G793" s="200"/>
      <c r="H793" s="200"/>
      <c r="I793" s="203"/>
      <c r="J793" s="214">
        <f>BK793</f>
        <v>0</v>
      </c>
      <c r="K793" s="200"/>
      <c r="L793" s="205"/>
      <c r="M793" s="206"/>
      <c r="N793" s="207"/>
      <c r="O793" s="207"/>
      <c r="P793" s="208">
        <f>SUM(P794:P811)</f>
        <v>0</v>
      </c>
      <c r="Q793" s="207"/>
      <c r="R793" s="208">
        <f>SUM(R794:R811)</f>
        <v>0.02562</v>
      </c>
      <c r="S793" s="207"/>
      <c r="T793" s="209">
        <f>SUM(T794:T811)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210" t="s">
        <v>150</v>
      </c>
      <c r="AT793" s="211" t="s">
        <v>72</v>
      </c>
      <c r="AU793" s="211" t="s">
        <v>81</v>
      </c>
      <c r="AY793" s="210" t="s">
        <v>142</v>
      </c>
      <c r="BK793" s="212">
        <f>SUM(BK794:BK811)</f>
        <v>0</v>
      </c>
    </row>
    <row r="794" s="2" customFormat="1" ht="14.4" customHeight="1">
      <c r="A794" s="38"/>
      <c r="B794" s="39"/>
      <c r="C794" s="215" t="s">
        <v>901</v>
      </c>
      <c r="D794" s="215" t="s">
        <v>145</v>
      </c>
      <c r="E794" s="216" t="s">
        <v>902</v>
      </c>
      <c r="F794" s="217" t="s">
        <v>903</v>
      </c>
      <c r="G794" s="218" t="s">
        <v>164</v>
      </c>
      <c r="H794" s="219">
        <v>1</v>
      </c>
      <c r="I794" s="220"/>
      <c r="J794" s="221">
        <f>ROUND(I794*H794,2)</f>
        <v>0</v>
      </c>
      <c r="K794" s="222"/>
      <c r="L794" s="44"/>
      <c r="M794" s="223" t="s">
        <v>1</v>
      </c>
      <c r="N794" s="224" t="s">
        <v>39</v>
      </c>
      <c r="O794" s="91"/>
      <c r="P794" s="225">
        <f>O794*H794</f>
        <v>0</v>
      </c>
      <c r="Q794" s="225">
        <v>0.00010000000000000001</v>
      </c>
      <c r="R794" s="225">
        <f>Q794*H794</f>
        <v>0.00010000000000000001</v>
      </c>
      <c r="S794" s="225">
        <v>0</v>
      </c>
      <c r="T794" s="226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27" t="s">
        <v>265</v>
      </c>
      <c r="AT794" s="227" t="s">
        <v>145</v>
      </c>
      <c r="AU794" s="227" t="s">
        <v>150</v>
      </c>
      <c r="AY794" s="17" t="s">
        <v>142</v>
      </c>
      <c r="BE794" s="228">
        <f>IF(N794="základní",J794,0)</f>
        <v>0</v>
      </c>
      <c r="BF794" s="228">
        <f>IF(N794="snížená",J794,0)</f>
        <v>0</v>
      </c>
      <c r="BG794" s="228">
        <f>IF(N794="zákl. přenesená",J794,0)</f>
        <v>0</v>
      </c>
      <c r="BH794" s="228">
        <f>IF(N794="sníž. přenesená",J794,0)</f>
        <v>0</v>
      </c>
      <c r="BI794" s="228">
        <f>IF(N794="nulová",J794,0)</f>
        <v>0</v>
      </c>
      <c r="BJ794" s="17" t="s">
        <v>150</v>
      </c>
      <c r="BK794" s="228">
        <f>ROUND(I794*H794,2)</f>
        <v>0</v>
      </c>
      <c r="BL794" s="17" t="s">
        <v>265</v>
      </c>
      <c r="BM794" s="227" t="s">
        <v>904</v>
      </c>
    </row>
    <row r="795" s="13" customFormat="1">
      <c r="A795" s="13"/>
      <c r="B795" s="229"/>
      <c r="C795" s="230"/>
      <c r="D795" s="231" t="s">
        <v>152</v>
      </c>
      <c r="E795" s="232" t="s">
        <v>1</v>
      </c>
      <c r="F795" s="233" t="s">
        <v>905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152</v>
      </c>
      <c r="AU795" s="239" t="s">
        <v>150</v>
      </c>
      <c r="AV795" s="13" t="s">
        <v>81</v>
      </c>
      <c r="AW795" s="13" t="s">
        <v>30</v>
      </c>
      <c r="AX795" s="13" t="s">
        <v>73</v>
      </c>
      <c r="AY795" s="239" t="s">
        <v>142</v>
      </c>
    </row>
    <row r="796" s="14" customFormat="1">
      <c r="A796" s="14"/>
      <c r="B796" s="240"/>
      <c r="C796" s="241"/>
      <c r="D796" s="231" t="s">
        <v>152</v>
      </c>
      <c r="E796" s="242" t="s">
        <v>1</v>
      </c>
      <c r="F796" s="243" t="s">
        <v>81</v>
      </c>
      <c r="G796" s="241"/>
      <c r="H796" s="244">
        <v>1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152</v>
      </c>
      <c r="AU796" s="250" t="s">
        <v>150</v>
      </c>
      <c r="AV796" s="14" t="s">
        <v>150</v>
      </c>
      <c r="AW796" s="14" t="s">
        <v>30</v>
      </c>
      <c r="AX796" s="14" t="s">
        <v>81</v>
      </c>
      <c r="AY796" s="250" t="s">
        <v>142</v>
      </c>
    </row>
    <row r="797" s="2" customFormat="1" ht="14.4" customHeight="1">
      <c r="A797" s="38"/>
      <c r="B797" s="39"/>
      <c r="C797" s="251" t="s">
        <v>906</v>
      </c>
      <c r="D797" s="251" t="s">
        <v>155</v>
      </c>
      <c r="E797" s="252" t="s">
        <v>907</v>
      </c>
      <c r="F797" s="253" t="s">
        <v>908</v>
      </c>
      <c r="G797" s="254" t="s">
        <v>164</v>
      </c>
      <c r="H797" s="255">
        <v>1</v>
      </c>
      <c r="I797" s="256"/>
      <c r="J797" s="257">
        <f>ROUND(I797*H797,2)</f>
        <v>0</v>
      </c>
      <c r="K797" s="258"/>
      <c r="L797" s="259"/>
      <c r="M797" s="260" t="s">
        <v>1</v>
      </c>
      <c r="N797" s="261" t="s">
        <v>39</v>
      </c>
      <c r="O797" s="91"/>
      <c r="P797" s="225">
        <f>O797*H797</f>
        <v>0</v>
      </c>
      <c r="Q797" s="225">
        <v>0.001</v>
      </c>
      <c r="R797" s="225">
        <f>Q797*H797</f>
        <v>0.001</v>
      </c>
      <c r="S797" s="225">
        <v>0</v>
      </c>
      <c r="T797" s="226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7" t="s">
        <v>158</v>
      </c>
      <c r="AT797" s="227" t="s">
        <v>155</v>
      </c>
      <c r="AU797" s="227" t="s">
        <v>150</v>
      </c>
      <c r="AY797" s="17" t="s">
        <v>142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17" t="s">
        <v>150</v>
      </c>
      <c r="BK797" s="228">
        <f>ROUND(I797*H797,2)</f>
        <v>0</v>
      </c>
      <c r="BL797" s="17" t="s">
        <v>149</v>
      </c>
      <c r="BM797" s="227" t="s">
        <v>909</v>
      </c>
    </row>
    <row r="798" s="2" customFormat="1" ht="24.15" customHeight="1">
      <c r="A798" s="38"/>
      <c r="B798" s="39"/>
      <c r="C798" s="215" t="s">
        <v>910</v>
      </c>
      <c r="D798" s="215" t="s">
        <v>145</v>
      </c>
      <c r="E798" s="216" t="s">
        <v>911</v>
      </c>
      <c r="F798" s="217" t="s">
        <v>912</v>
      </c>
      <c r="G798" s="218" t="s">
        <v>164</v>
      </c>
      <c r="H798" s="219">
        <v>6</v>
      </c>
      <c r="I798" s="220"/>
      <c r="J798" s="221">
        <f>ROUND(I798*H798,2)</f>
        <v>0</v>
      </c>
      <c r="K798" s="222"/>
      <c r="L798" s="44"/>
      <c r="M798" s="223" t="s">
        <v>1</v>
      </c>
      <c r="N798" s="224" t="s">
        <v>39</v>
      </c>
      <c r="O798" s="91"/>
      <c r="P798" s="225">
        <f>O798*H798</f>
        <v>0</v>
      </c>
      <c r="Q798" s="225">
        <v>0</v>
      </c>
      <c r="R798" s="225">
        <f>Q798*H798</f>
        <v>0</v>
      </c>
      <c r="S798" s="225">
        <v>0</v>
      </c>
      <c r="T798" s="226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27" t="s">
        <v>265</v>
      </c>
      <c r="AT798" s="227" t="s">
        <v>145</v>
      </c>
      <c r="AU798" s="227" t="s">
        <v>150</v>
      </c>
      <c r="AY798" s="17" t="s">
        <v>142</v>
      </c>
      <c r="BE798" s="228">
        <f>IF(N798="základní",J798,0)</f>
        <v>0</v>
      </c>
      <c r="BF798" s="228">
        <f>IF(N798="snížená",J798,0)</f>
        <v>0</v>
      </c>
      <c r="BG798" s="228">
        <f>IF(N798="zákl. přenesená",J798,0)</f>
        <v>0</v>
      </c>
      <c r="BH798" s="228">
        <f>IF(N798="sníž. přenesená",J798,0)</f>
        <v>0</v>
      </c>
      <c r="BI798" s="228">
        <f>IF(N798="nulová",J798,0)</f>
        <v>0</v>
      </c>
      <c r="BJ798" s="17" t="s">
        <v>150</v>
      </c>
      <c r="BK798" s="228">
        <f>ROUND(I798*H798,2)</f>
        <v>0</v>
      </c>
      <c r="BL798" s="17" t="s">
        <v>265</v>
      </c>
      <c r="BM798" s="227" t="s">
        <v>913</v>
      </c>
    </row>
    <row r="799" s="2" customFormat="1" ht="24.15" customHeight="1">
      <c r="A799" s="38"/>
      <c r="B799" s="39"/>
      <c r="C799" s="215" t="s">
        <v>914</v>
      </c>
      <c r="D799" s="215" t="s">
        <v>145</v>
      </c>
      <c r="E799" s="216" t="s">
        <v>915</v>
      </c>
      <c r="F799" s="217" t="s">
        <v>916</v>
      </c>
      <c r="G799" s="218" t="s">
        <v>164</v>
      </c>
      <c r="H799" s="219">
        <v>1</v>
      </c>
      <c r="I799" s="220"/>
      <c r="J799" s="221">
        <f>ROUND(I799*H799,2)</f>
        <v>0</v>
      </c>
      <c r="K799" s="222"/>
      <c r="L799" s="44"/>
      <c r="M799" s="223" t="s">
        <v>1</v>
      </c>
      <c r="N799" s="224" t="s">
        <v>39</v>
      </c>
      <c r="O799" s="91"/>
      <c r="P799" s="225">
        <f>O799*H799</f>
        <v>0</v>
      </c>
      <c r="Q799" s="225">
        <v>0.02452</v>
      </c>
      <c r="R799" s="225">
        <f>Q799*H799</f>
        <v>0.02452</v>
      </c>
      <c r="S799" s="225">
        <v>0</v>
      </c>
      <c r="T799" s="226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7" t="s">
        <v>265</v>
      </c>
      <c r="AT799" s="227" t="s">
        <v>145</v>
      </c>
      <c r="AU799" s="227" t="s">
        <v>150</v>
      </c>
      <c r="AY799" s="17" t="s">
        <v>142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7" t="s">
        <v>150</v>
      </c>
      <c r="BK799" s="228">
        <f>ROUND(I799*H799,2)</f>
        <v>0</v>
      </c>
      <c r="BL799" s="17" t="s">
        <v>265</v>
      </c>
      <c r="BM799" s="227" t="s">
        <v>917</v>
      </c>
    </row>
    <row r="800" s="13" customFormat="1">
      <c r="A800" s="13"/>
      <c r="B800" s="229"/>
      <c r="C800" s="230"/>
      <c r="D800" s="231" t="s">
        <v>152</v>
      </c>
      <c r="E800" s="232" t="s">
        <v>1</v>
      </c>
      <c r="F800" s="233" t="s">
        <v>918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152</v>
      </c>
      <c r="AU800" s="239" t="s">
        <v>150</v>
      </c>
      <c r="AV800" s="13" t="s">
        <v>81</v>
      </c>
      <c r="AW800" s="13" t="s">
        <v>30</v>
      </c>
      <c r="AX800" s="13" t="s">
        <v>73</v>
      </c>
      <c r="AY800" s="239" t="s">
        <v>142</v>
      </c>
    </row>
    <row r="801" s="14" customFormat="1">
      <c r="A801" s="14"/>
      <c r="B801" s="240"/>
      <c r="C801" s="241"/>
      <c r="D801" s="231" t="s">
        <v>152</v>
      </c>
      <c r="E801" s="242" t="s">
        <v>1</v>
      </c>
      <c r="F801" s="243" t="s">
        <v>81</v>
      </c>
      <c r="G801" s="241"/>
      <c r="H801" s="244">
        <v>1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152</v>
      </c>
      <c r="AU801" s="250" t="s">
        <v>150</v>
      </c>
      <c r="AV801" s="14" t="s">
        <v>150</v>
      </c>
      <c r="AW801" s="14" t="s">
        <v>30</v>
      </c>
      <c r="AX801" s="14" t="s">
        <v>81</v>
      </c>
      <c r="AY801" s="250" t="s">
        <v>142</v>
      </c>
    </row>
    <row r="802" s="2" customFormat="1" ht="14.4" customHeight="1">
      <c r="A802" s="38"/>
      <c r="B802" s="39"/>
      <c r="C802" s="215" t="s">
        <v>919</v>
      </c>
      <c r="D802" s="215" t="s">
        <v>145</v>
      </c>
      <c r="E802" s="216" t="s">
        <v>920</v>
      </c>
      <c r="F802" s="217" t="s">
        <v>921</v>
      </c>
      <c r="G802" s="218" t="s">
        <v>169</v>
      </c>
      <c r="H802" s="219">
        <v>8.5199999999999996</v>
      </c>
      <c r="I802" s="220"/>
      <c r="J802" s="221">
        <f>ROUND(I802*H802,2)</f>
        <v>0</v>
      </c>
      <c r="K802" s="222"/>
      <c r="L802" s="44"/>
      <c r="M802" s="223" t="s">
        <v>1</v>
      </c>
      <c r="N802" s="224" t="s">
        <v>39</v>
      </c>
      <c r="O802" s="91"/>
      <c r="P802" s="225">
        <f>O802*H802</f>
        <v>0</v>
      </c>
      <c r="Q802" s="225">
        <v>0</v>
      </c>
      <c r="R802" s="225">
        <f>Q802*H802</f>
        <v>0</v>
      </c>
      <c r="S802" s="225">
        <v>0</v>
      </c>
      <c r="T802" s="226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27" t="s">
        <v>265</v>
      </c>
      <c r="AT802" s="227" t="s">
        <v>145</v>
      </c>
      <c r="AU802" s="227" t="s">
        <v>150</v>
      </c>
      <c r="AY802" s="17" t="s">
        <v>142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17" t="s">
        <v>150</v>
      </c>
      <c r="BK802" s="228">
        <f>ROUND(I802*H802,2)</f>
        <v>0</v>
      </c>
      <c r="BL802" s="17" t="s">
        <v>265</v>
      </c>
      <c r="BM802" s="227" t="s">
        <v>922</v>
      </c>
    </row>
    <row r="803" s="13" customFormat="1">
      <c r="A803" s="13"/>
      <c r="B803" s="229"/>
      <c r="C803" s="230"/>
      <c r="D803" s="231" t="s">
        <v>152</v>
      </c>
      <c r="E803" s="232" t="s">
        <v>1</v>
      </c>
      <c r="F803" s="233" t="s">
        <v>923</v>
      </c>
      <c r="G803" s="230"/>
      <c r="H803" s="232" t="s">
        <v>1</v>
      </c>
      <c r="I803" s="234"/>
      <c r="J803" s="230"/>
      <c r="K803" s="230"/>
      <c r="L803" s="235"/>
      <c r="M803" s="236"/>
      <c r="N803" s="237"/>
      <c r="O803" s="237"/>
      <c r="P803" s="237"/>
      <c r="Q803" s="237"/>
      <c r="R803" s="237"/>
      <c r="S803" s="237"/>
      <c r="T803" s="23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9" t="s">
        <v>152</v>
      </c>
      <c r="AU803" s="239" t="s">
        <v>150</v>
      </c>
      <c r="AV803" s="13" t="s">
        <v>81</v>
      </c>
      <c r="AW803" s="13" t="s">
        <v>30</v>
      </c>
      <c r="AX803" s="13" t="s">
        <v>73</v>
      </c>
      <c r="AY803" s="239" t="s">
        <v>142</v>
      </c>
    </row>
    <row r="804" s="14" customFormat="1">
      <c r="A804" s="14"/>
      <c r="B804" s="240"/>
      <c r="C804" s="241"/>
      <c r="D804" s="231" t="s">
        <v>152</v>
      </c>
      <c r="E804" s="242" t="s">
        <v>1</v>
      </c>
      <c r="F804" s="243" t="s">
        <v>924</v>
      </c>
      <c r="G804" s="241"/>
      <c r="H804" s="244">
        <v>8.5199999999999996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152</v>
      </c>
      <c r="AU804" s="250" t="s">
        <v>150</v>
      </c>
      <c r="AV804" s="14" t="s">
        <v>150</v>
      </c>
      <c r="AW804" s="14" t="s">
        <v>30</v>
      </c>
      <c r="AX804" s="14" t="s">
        <v>73</v>
      </c>
      <c r="AY804" s="250" t="s">
        <v>142</v>
      </c>
    </row>
    <row r="805" s="15" customFormat="1">
      <c r="A805" s="15"/>
      <c r="B805" s="262"/>
      <c r="C805" s="263"/>
      <c r="D805" s="231" t="s">
        <v>152</v>
      </c>
      <c r="E805" s="264" t="s">
        <v>1</v>
      </c>
      <c r="F805" s="265" t="s">
        <v>173</v>
      </c>
      <c r="G805" s="263"/>
      <c r="H805" s="266">
        <v>8.5199999999999996</v>
      </c>
      <c r="I805" s="267"/>
      <c r="J805" s="263"/>
      <c r="K805" s="263"/>
      <c r="L805" s="268"/>
      <c r="M805" s="269"/>
      <c r="N805" s="270"/>
      <c r="O805" s="270"/>
      <c r="P805" s="270"/>
      <c r="Q805" s="270"/>
      <c r="R805" s="270"/>
      <c r="S805" s="270"/>
      <c r="T805" s="271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72" t="s">
        <v>152</v>
      </c>
      <c r="AU805" s="272" t="s">
        <v>150</v>
      </c>
      <c r="AV805" s="15" t="s">
        <v>149</v>
      </c>
      <c r="AW805" s="15" t="s">
        <v>30</v>
      </c>
      <c r="AX805" s="15" t="s">
        <v>81</v>
      </c>
      <c r="AY805" s="272" t="s">
        <v>142</v>
      </c>
    </row>
    <row r="806" s="2" customFormat="1" ht="14.4" customHeight="1">
      <c r="A806" s="38"/>
      <c r="B806" s="39"/>
      <c r="C806" s="215" t="s">
        <v>925</v>
      </c>
      <c r="D806" s="215" t="s">
        <v>145</v>
      </c>
      <c r="E806" s="216" t="s">
        <v>926</v>
      </c>
      <c r="F806" s="217" t="s">
        <v>927</v>
      </c>
      <c r="G806" s="218" t="s">
        <v>169</v>
      </c>
      <c r="H806" s="219">
        <v>8.5199999999999996</v>
      </c>
      <c r="I806" s="220"/>
      <c r="J806" s="221">
        <f>ROUND(I806*H806,2)</f>
        <v>0</v>
      </c>
      <c r="K806" s="222"/>
      <c r="L806" s="44"/>
      <c r="M806" s="223" t="s">
        <v>1</v>
      </c>
      <c r="N806" s="224" t="s">
        <v>39</v>
      </c>
      <c r="O806" s="91"/>
      <c r="P806" s="225">
        <f>O806*H806</f>
        <v>0</v>
      </c>
      <c r="Q806" s="225">
        <v>0</v>
      </c>
      <c r="R806" s="225">
        <f>Q806*H806</f>
        <v>0</v>
      </c>
      <c r="S806" s="225">
        <v>0</v>
      </c>
      <c r="T806" s="226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27" t="s">
        <v>265</v>
      </c>
      <c r="AT806" s="227" t="s">
        <v>145</v>
      </c>
      <c r="AU806" s="227" t="s">
        <v>150</v>
      </c>
      <c r="AY806" s="17" t="s">
        <v>142</v>
      </c>
      <c r="BE806" s="228">
        <f>IF(N806="základní",J806,0)</f>
        <v>0</v>
      </c>
      <c r="BF806" s="228">
        <f>IF(N806="snížená",J806,0)</f>
        <v>0</v>
      </c>
      <c r="BG806" s="228">
        <f>IF(N806="zákl. přenesená",J806,0)</f>
        <v>0</v>
      </c>
      <c r="BH806" s="228">
        <f>IF(N806="sníž. přenesená",J806,0)</f>
        <v>0</v>
      </c>
      <c r="BI806" s="228">
        <f>IF(N806="nulová",J806,0)</f>
        <v>0</v>
      </c>
      <c r="BJ806" s="17" t="s">
        <v>150</v>
      </c>
      <c r="BK806" s="228">
        <f>ROUND(I806*H806,2)</f>
        <v>0</v>
      </c>
      <c r="BL806" s="17" t="s">
        <v>265</v>
      </c>
      <c r="BM806" s="227" t="s">
        <v>928</v>
      </c>
    </row>
    <row r="807" s="13" customFormat="1">
      <c r="A807" s="13"/>
      <c r="B807" s="229"/>
      <c r="C807" s="230"/>
      <c r="D807" s="231" t="s">
        <v>152</v>
      </c>
      <c r="E807" s="232" t="s">
        <v>1</v>
      </c>
      <c r="F807" s="233" t="s">
        <v>923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152</v>
      </c>
      <c r="AU807" s="239" t="s">
        <v>150</v>
      </c>
      <c r="AV807" s="13" t="s">
        <v>81</v>
      </c>
      <c r="AW807" s="13" t="s">
        <v>30</v>
      </c>
      <c r="AX807" s="13" t="s">
        <v>73</v>
      </c>
      <c r="AY807" s="239" t="s">
        <v>142</v>
      </c>
    </row>
    <row r="808" s="14" customFormat="1">
      <c r="A808" s="14"/>
      <c r="B808" s="240"/>
      <c r="C808" s="241"/>
      <c r="D808" s="231" t="s">
        <v>152</v>
      </c>
      <c r="E808" s="242" t="s">
        <v>1</v>
      </c>
      <c r="F808" s="243" t="s">
        <v>924</v>
      </c>
      <c r="G808" s="241"/>
      <c r="H808" s="244">
        <v>8.5199999999999996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152</v>
      </c>
      <c r="AU808" s="250" t="s">
        <v>150</v>
      </c>
      <c r="AV808" s="14" t="s">
        <v>150</v>
      </c>
      <c r="AW808" s="14" t="s">
        <v>30</v>
      </c>
      <c r="AX808" s="14" t="s">
        <v>73</v>
      </c>
      <c r="AY808" s="250" t="s">
        <v>142</v>
      </c>
    </row>
    <row r="809" s="15" customFormat="1">
      <c r="A809" s="15"/>
      <c r="B809" s="262"/>
      <c r="C809" s="263"/>
      <c r="D809" s="231" t="s">
        <v>152</v>
      </c>
      <c r="E809" s="264" t="s">
        <v>1</v>
      </c>
      <c r="F809" s="265" t="s">
        <v>173</v>
      </c>
      <c r="G809" s="263"/>
      <c r="H809" s="266">
        <v>8.5199999999999996</v>
      </c>
      <c r="I809" s="267"/>
      <c r="J809" s="263"/>
      <c r="K809" s="263"/>
      <c r="L809" s="268"/>
      <c r="M809" s="269"/>
      <c r="N809" s="270"/>
      <c r="O809" s="270"/>
      <c r="P809" s="270"/>
      <c r="Q809" s="270"/>
      <c r="R809" s="270"/>
      <c r="S809" s="270"/>
      <c r="T809" s="271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72" t="s">
        <v>152</v>
      </c>
      <c r="AU809" s="272" t="s">
        <v>150</v>
      </c>
      <c r="AV809" s="15" t="s">
        <v>149</v>
      </c>
      <c r="AW809" s="15" t="s">
        <v>30</v>
      </c>
      <c r="AX809" s="15" t="s">
        <v>81</v>
      </c>
      <c r="AY809" s="272" t="s">
        <v>142</v>
      </c>
    </row>
    <row r="810" s="2" customFormat="1" ht="24.15" customHeight="1">
      <c r="A810" s="38"/>
      <c r="B810" s="39"/>
      <c r="C810" s="215" t="s">
        <v>929</v>
      </c>
      <c r="D810" s="215" t="s">
        <v>145</v>
      </c>
      <c r="E810" s="216" t="s">
        <v>930</v>
      </c>
      <c r="F810" s="217" t="s">
        <v>931</v>
      </c>
      <c r="G810" s="218" t="s">
        <v>148</v>
      </c>
      <c r="H810" s="219">
        <v>0.025000000000000001</v>
      </c>
      <c r="I810" s="220"/>
      <c r="J810" s="221">
        <f>ROUND(I810*H810,2)</f>
        <v>0</v>
      </c>
      <c r="K810" s="222"/>
      <c r="L810" s="44"/>
      <c r="M810" s="223" t="s">
        <v>1</v>
      </c>
      <c r="N810" s="224" t="s">
        <v>39</v>
      </c>
      <c r="O810" s="91"/>
      <c r="P810" s="225">
        <f>O810*H810</f>
        <v>0</v>
      </c>
      <c r="Q810" s="225">
        <v>0</v>
      </c>
      <c r="R810" s="225">
        <f>Q810*H810</f>
        <v>0</v>
      </c>
      <c r="S810" s="225">
        <v>0</v>
      </c>
      <c r="T810" s="226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7" t="s">
        <v>265</v>
      </c>
      <c r="AT810" s="227" t="s">
        <v>145</v>
      </c>
      <c r="AU810" s="227" t="s">
        <v>150</v>
      </c>
      <c r="AY810" s="17" t="s">
        <v>142</v>
      </c>
      <c r="BE810" s="228">
        <f>IF(N810="základní",J810,0)</f>
        <v>0</v>
      </c>
      <c r="BF810" s="228">
        <f>IF(N810="snížená",J810,0)</f>
        <v>0</v>
      </c>
      <c r="BG810" s="228">
        <f>IF(N810="zákl. přenesená",J810,0)</f>
        <v>0</v>
      </c>
      <c r="BH810" s="228">
        <f>IF(N810="sníž. přenesená",J810,0)</f>
        <v>0</v>
      </c>
      <c r="BI810" s="228">
        <f>IF(N810="nulová",J810,0)</f>
        <v>0</v>
      </c>
      <c r="BJ810" s="17" t="s">
        <v>150</v>
      </c>
      <c r="BK810" s="228">
        <f>ROUND(I810*H810,2)</f>
        <v>0</v>
      </c>
      <c r="BL810" s="17" t="s">
        <v>265</v>
      </c>
      <c r="BM810" s="227" t="s">
        <v>932</v>
      </c>
    </row>
    <row r="811" s="2" customFormat="1" ht="24.15" customHeight="1">
      <c r="A811" s="38"/>
      <c r="B811" s="39"/>
      <c r="C811" s="215" t="s">
        <v>933</v>
      </c>
      <c r="D811" s="215" t="s">
        <v>145</v>
      </c>
      <c r="E811" s="216" t="s">
        <v>934</v>
      </c>
      <c r="F811" s="217" t="s">
        <v>935</v>
      </c>
      <c r="G811" s="218" t="s">
        <v>148</v>
      </c>
      <c r="H811" s="219">
        <v>0.025000000000000001</v>
      </c>
      <c r="I811" s="220"/>
      <c r="J811" s="221">
        <f>ROUND(I811*H811,2)</f>
        <v>0</v>
      </c>
      <c r="K811" s="222"/>
      <c r="L811" s="44"/>
      <c r="M811" s="223" t="s">
        <v>1</v>
      </c>
      <c r="N811" s="224" t="s">
        <v>39</v>
      </c>
      <c r="O811" s="91"/>
      <c r="P811" s="225">
        <f>O811*H811</f>
        <v>0</v>
      </c>
      <c r="Q811" s="225">
        <v>0</v>
      </c>
      <c r="R811" s="225">
        <f>Q811*H811</f>
        <v>0</v>
      </c>
      <c r="S811" s="225">
        <v>0</v>
      </c>
      <c r="T811" s="226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27" t="s">
        <v>265</v>
      </c>
      <c r="AT811" s="227" t="s">
        <v>145</v>
      </c>
      <c r="AU811" s="227" t="s">
        <v>150</v>
      </c>
      <c r="AY811" s="17" t="s">
        <v>142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17" t="s">
        <v>150</v>
      </c>
      <c r="BK811" s="228">
        <f>ROUND(I811*H811,2)</f>
        <v>0</v>
      </c>
      <c r="BL811" s="17" t="s">
        <v>265</v>
      </c>
      <c r="BM811" s="227" t="s">
        <v>936</v>
      </c>
    </row>
    <row r="812" s="12" customFormat="1" ht="22.8" customHeight="1">
      <c r="A812" s="12"/>
      <c r="B812" s="199"/>
      <c r="C812" s="200"/>
      <c r="D812" s="201" t="s">
        <v>72</v>
      </c>
      <c r="E812" s="213" t="s">
        <v>937</v>
      </c>
      <c r="F812" s="213" t="s">
        <v>938</v>
      </c>
      <c r="G812" s="200"/>
      <c r="H812" s="200"/>
      <c r="I812" s="203"/>
      <c r="J812" s="214">
        <f>BK812</f>
        <v>0</v>
      </c>
      <c r="K812" s="200"/>
      <c r="L812" s="205"/>
      <c r="M812" s="206"/>
      <c r="N812" s="207"/>
      <c r="O812" s="207"/>
      <c r="P812" s="208">
        <f>SUM(P813:P1136)</f>
        <v>0</v>
      </c>
      <c r="Q812" s="207"/>
      <c r="R812" s="208">
        <f>SUM(R813:R1136)</f>
        <v>0.084230000000000027</v>
      </c>
      <c r="S812" s="207"/>
      <c r="T812" s="209">
        <f>SUM(T813:T1136)</f>
        <v>0.037069999999999999</v>
      </c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R812" s="210" t="s">
        <v>150</v>
      </c>
      <c r="AT812" s="211" t="s">
        <v>72</v>
      </c>
      <c r="AU812" s="211" t="s">
        <v>81</v>
      </c>
      <c r="AY812" s="210" t="s">
        <v>142</v>
      </c>
      <c r="BK812" s="212">
        <f>SUM(BK813:BK1136)</f>
        <v>0</v>
      </c>
    </row>
    <row r="813" s="2" customFormat="1" ht="14.4" customHeight="1">
      <c r="A813" s="38"/>
      <c r="B813" s="39"/>
      <c r="C813" s="215" t="s">
        <v>939</v>
      </c>
      <c r="D813" s="215" t="s">
        <v>145</v>
      </c>
      <c r="E813" s="216" t="s">
        <v>940</v>
      </c>
      <c r="F813" s="217" t="s">
        <v>941</v>
      </c>
      <c r="G813" s="218" t="s">
        <v>942</v>
      </c>
      <c r="H813" s="219">
        <v>1</v>
      </c>
      <c r="I813" s="220"/>
      <c r="J813" s="221">
        <f>ROUND(I813*H813,2)</f>
        <v>0</v>
      </c>
      <c r="K813" s="222"/>
      <c r="L813" s="44"/>
      <c r="M813" s="223" t="s">
        <v>1</v>
      </c>
      <c r="N813" s="224" t="s">
        <v>39</v>
      </c>
      <c r="O813" s="91"/>
      <c r="P813" s="225">
        <f>O813*H813</f>
        <v>0</v>
      </c>
      <c r="Q813" s="225">
        <v>0</v>
      </c>
      <c r="R813" s="225">
        <f>Q813*H813</f>
        <v>0</v>
      </c>
      <c r="S813" s="225">
        <v>0</v>
      </c>
      <c r="T813" s="226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7" t="s">
        <v>265</v>
      </c>
      <c r="AT813" s="227" t="s">
        <v>145</v>
      </c>
      <c r="AU813" s="227" t="s">
        <v>150</v>
      </c>
      <c r="AY813" s="17" t="s">
        <v>142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7" t="s">
        <v>150</v>
      </c>
      <c r="BK813" s="228">
        <f>ROUND(I813*H813,2)</f>
        <v>0</v>
      </c>
      <c r="BL813" s="17" t="s">
        <v>265</v>
      </c>
      <c r="BM813" s="227" t="s">
        <v>943</v>
      </c>
    </row>
    <row r="814" s="2" customFormat="1" ht="14.4" customHeight="1">
      <c r="A814" s="38"/>
      <c r="B814" s="39"/>
      <c r="C814" s="215" t="s">
        <v>944</v>
      </c>
      <c r="D814" s="215" t="s">
        <v>145</v>
      </c>
      <c r="E814" s="216" t="s">
        <v>945</v>
      </c>
      <c r="F814" s="217" t="s">
        <v>946</v>
      </c>
      <c r="G814" s="218" t="s">
        <v>164</v>
      </c>
      <c r="H814" s="219">
        <v>37</v>
      </c>
      <c r="I814" s="220"/>
      <c r="J814" s="221">
        <f>ROUND(I814*H814,2)</f>
        <v>0</v>
      </c>
      <c r="K814" s="222"/>
      <c r="L814" s="44"/>
      <c r="M814" s="223" t="s">
        <v>1</v>
      </c>
      <c r="N814" s="224" t="s">
        <v>39</v>
      </c>
      <c r="O814" s="91"/>
      <c r="P814" s="225">
        <f>O814*H814</f>
        <v>0</v>
      </c>
      <c r="Q814" s="225">
        <v>0</v>
      </c>
      <c r="R814" s="225">
        <f>Q814*H814</f>
        <v>0</v>
      </c>
      <c r="S814" s="225">
        <v>0</v>
      </c>
      <c r="T814" s="226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7" t="s">
        <v>265</v>
      </c>
      <c r="AT814" s="227" t="s">
        <v>145</v>
      </c>
      <c r="AU814" s="227" t="s">
        <v>150</v>
      </c>
      <c r="AY814" s="17" t="s">
        <v>142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7" t="s">
        <v>150</v>
      </c>
      <c r="BK814" s="228">
        <f>ROUND(I814*H814,2)</f>
        <v>0</v>
      </c>
      <c r="BL814" s="17" t="s">
        <v>265</v>
      </c>
      <c r="BM814" s="227" t="s">
        <v>947</v>
      </c>
    </row>
    <row r="815" s="13" customFormat="1">
      <c r="A815" s="13"/>
      <c r="B815" s="229"/>
      <c r="C815" s="230"/>
      <c r="D815" s="231" t="s">
        <v>152</v>
      </c>
      <c r="E815" s="232" t="s">
        <v>1</v>
      </c>
      <c r="F815" s="233" t="s">
        <v>948</v>
      </c>
      <c r="G815" s="230"/>
      <c r="H815" s="232" t="s">
        <v>1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9" t="s">
        <v>152</v>
      </c>
      <c r="AU815" s="239" t="s">
        <v>150</v>
      </c>
      <c r="AV815" s="13" t="s">
        <v>81</v>
      </c>
      <c r="AW815" s="13" t="s">
        <v>30</v>
      </c>
      <c r="AX815" s="13" t="s">
        <v>73</v>
      </c>
      <c r="AY815" s="239" t="s">
        <v>142</v>
      </c>
    </row>
    <row r="816" s="14" customFormat="1">
      <c r="A816" s="14"/>
      <c r="B816" s="240"/>
      <c r="C816" s="241"/>
      <c r="D816" s="231" t="s">
        <v>152</v>
      </c>
      <c r="E816" s="242" t="s">
        <v>1</v>
      </c>
      <c r="F816" s="243" t="s">
        <v>949</v>
      </c>
      <c r="G816" s="241"/>
      <c r="H816" s="244">
        <v>37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0" t="s">
        <v>152</v>
      </c>
      <c r="AU816" s="250" t="s">
        <v>150</v>
      </c>
      <c r="AV816" s="14" t="s">
        <v>150</v>
      </c>
      <c r="AW816" s="14" t="s">
        <v>30</v>
      </c>
      <c r="AX816" s="14" t="s">
        <v>73</v>
      </c>
      <c r="AY816" s="250" t="s">
        <v>142</v>
      </c>
    </row>
    <row r="817" s="15" customFormat="1">
      <c r="A817" s="15"/>
      <c r="B817" s="262"/>
      <c r="C817" s="263"/>
      <c r="D817" s="231" t="s">
        <v>152</v>
      </c>
      <c r="E817" s="264" t="s">
        <v>1</v>
      </c>
      <c r="F817" s="265" t="s">
        <v>173</v>
      </c>
      <c r="G817" s="263"/>
      <c r="H817" s="266">
        <v>37</v>
      </c>
      <c r="I817" s="267"/>
      <c r="J817" s="263"/>
      <c r="K817" s="263"/>
      <c r="L817" s="268"/>
      <c r="M817" s="269"/>
      <c r="N817" s="270"/>
      <c r="O817" s="270"/>
      <c r="P817" s="270"/>
      <c r="Q817" s="270"/>
      <c r="R817" s="270"/>
      <c r="S817" s="270"/>
      <c r="T817" s="271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72" t="s">
        <v>152</v>
      </c>
      <c r="AU817" s="272" t="s">
        <v>150</v>
      </c>
      <c r="AV817" s="15" t="s">
        <v>149</v>
      </c>
      <c r="AW817" s="15" t="s">
        <v>30</v>
      </c>
      <c r="AX817" s="15" t="s">
        <v>81</v>
      </c>
      <c r="AY817" s="272" t="s">
        <v>142</v>
      </c>
    </row>
    <row r="818" s="2" customFormat="1" ht="37.8" customHeight="1">
      <c r="A818" s="38"/>
      <c r="B818" s="39"/>
      <c r="C818" s="251" t="s">
        <v>950</v>
      </c>
      <c r="D818" s="251" t="s">
        <v>155</v>
      </c>
      <c r="E818" s="252" t="s">
        <v>951</v>
      </c>
      <c r="F818" s="253" t="s">
        <v>952</v>
      </c>
      <c r="G818" s="254" t="s">
        <v>164</v>
      </c>
      <c r="H818" s="255">
        <v>37</v>
      </c>
      <c r="I818" s="256"/>
      <c r="J818" s="257">
        <f>ROUND(I818*H818,2)</f>
        <v>0</v>
      </c>
      <c r="K818" s="258"/>
      <c r="L818" s="259"/>
      <c r="M818" s="260" t="s">
        <v>1</v>
      </c>
      <c r="N818" s="261" t="s">
        <v>39</v>
      </c>
      <c r="O818" s="91"/>
      <c r="P818" s="225">
        <f>O818*H818</f>
        <v>0</v>
      </c>
      <c r="Q818" s="225">
        <v>9.0000000000000006E-05</v>
      </c>
      <c r="R818" s="225">
        <f>Q818*H818</f>
        <v>0.0033300000000000001</v>
      </c>
      <c r="S818" s="225">
        <v>0</v>
      </c>
      <c r="T818" s="226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7" t="s">
        <v>347</v>
      </c>
      <c r="AT818" s="227" t="s">
        <v>155</v>
      </c>
      <c r="AU818" s="227" t="s">
        <v>150</v>
      </c>
      <c r="AY818" s="17" t="s">
        <v>142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17" t="s">
        <v>150</v>
      </c>
      <c r="BK818" s="228">
        <f>ROUND(I818*H818,2)</f>
        <v>0</v>
      </c>
      <c r="BL818" s="17" t="s">
        <v>265</v>
      </c>
      <c r="BM818" s="227" t="s">
        <v>953</v>
      </c>
    </row>
    <row r="819" s="14" customFormat="1">
      <c r="A819" s="14"/>
      <c r="B819" s="240"/>
      <c r="C819" s="241"/>
      <c r="D819" s="231" t="s">
        <v>152</v>
      </c>
      <c r="E819" s="242" t="s">
        <v>1</v>
      </c>
      <c r="F819" s="243" t="s">
        <v>369</v>
      </c>
      <c r="G819" s="241"/>
      <c r="H819" s="244">
        <v>37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152</v>
      </c>
      <c r="AU819" s="250" t="s">
        <v>150</v>
      </c>
      <c r="AV819" s="14" t="s">
        <v>150</v>
      </c>
      <c r="AW819" s="14" t="s">
        <v>30</v>
      </c>
      <c r="AX819" s="14" t="s">
        <v>81</v>
      </c>
      <c r="AY819" s="250" t="s">
        <v>142</v>
      </c>
    </row>
    <row r="820" s="2" customFormat="1" ht="14.4" customHeight="1">
      <c r="A820" s="38"/>
      <c r="B820" s="39"/>
      <c r="C820" s="215" t="s">
        <v>954</v>
      </c>
      <c r="D820" s="215" t="s">
        <v>145</v>
      </c>
      <c r="E820" s="216" t="s">
        <v>955</v>
      </c>
      <c r="F820" s="217" t="s">
        <v>956</v>
      </c>
      <c r="G820" s="218" t="s">
        <v>164</v>
      </c>
      <c r="H820" s="219">
        <v>35</v>
      </c>
      <c r="I820" s="220"/>
      <c r="J820" s="221">
        <f>ROUND(I820*H820,2)</f>
        <v>0</v>
      </c>
      <c r="K820" s="222"/>
      <c r="L820" s="44"/>
      <c r="M820" s="223" t="s">
        <v>1</v>
      </c>
      <c r="N820" s="224" t="s">
        <v>39</v>
      </c>
      <c r="O820" s="91"/>
      <c r="P820" s="225">
        <f>O820*H820</f>
        <v>0</v>
      </c>
      <c r="Q820" s="225">
        <v>0</v>
      </c>
      <c r="R820" s="225">
        <f>Q820*H820</f>
        <v>0</v>
      </c>
      <c r="S820" s="225">
        <v>0</v>
      </c>
      <c r="T820" s="226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7" t="s">
        <v>265</v>
      </c>
      <c r="AT820" s="227" t="s">
        <v>145</v>
      </c>
      <c r="AU820" s="227" t="s">
        <v>150</v>
      </c>
      <c r="AY820" s="17" t="s">
        <v>142</v>
      </c>
      <c r="BE820" s="228">
        <f>IF(N820="základní",J820,0)</f>
        <v>0</v>
      </c>
      <c r="BF820" s="228">
        <f>IF(N820="snížená",J820,0)</f>
        <v>0</v>
      </c>
      <c r="BG820" s="228">
        <f>IF(N820="zákl. přenesená",J820,0)</f>
        <v>0</v>
      </c>
      <c r="BH820" s="228">
        <f>IF(N820="sníž. přenesená",J820,0)</f>
        <v>0</v>
      </c>
      <c r="BI820" s="228">
        <f>IF(N820="nulová",J820,0)</f>
        <v>0</v>
      </c>
      <c r="BJ820" s="17" t="s">
        <v>150</v>
      </c>
      <c r="BK820" s="228">
        <f>ROUND(I820*H820,2)</f>
        <v>0</v>
      </c>
      <c r="BL820" s="17" t="s">
        <v>265</v>
      </c>
      <c r="BM820" s="227" t="s">
        <v>957</v>
      </c>
    </row>
    <row r="821" s="2" customFormat="1" ht="14.4" customHeight="1">
      <c r="A821" s="38"/>
      <c r="B821" s="39"/>
      <c r="C821" s="251" t="s">
        <v>958</v>
      </c>
      <c r="D821" s="251" t="s">
        <v>155</v>
      </c>
      <c r="E821" s="252" t="s">
        <v>959</v>
      </c>
      <c r="F821" s="253" t="s">
        <v>960</v>
      </c>
      <c r="G821" s="254" t="s">
        <v>164</v>
      </c>
      <c r="H821" s="255">
        <v>35</v>
      </c>
      <c r="I821" s="256"/>
      <c r="J821" s="257">
        <f>ROUND(I821*H821,2)</f>
        <v>0</v>
      </c>
      <c r="K821" s="258"/>
      <c r="L821" s="259"/>
      <c r="M821" s="260" t="s">
        <v>1</v>
      </c>
      <c r="N821" s="261" t="s">
        <v>39</v>
      </c>
      <c r="O821" s="91"/>
      <c r="P821" s="225">
        <f>O821*H821</f>
        <v>0</v>
      </c>
      <c r="Q821" s="225">
        <v>2.0000000000000002E-05</v>
      </c>
      <c r="R821" s="225">
        <f>Q821*H821</f>
        <v>0.0007000000000000001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347</v>
      </c>
      <c r="AT821" s="227" t="s">
        <v>155</v>
      </c>
      <c r="AU821" s="227" t="s">
        <v>150</v>
      </c>
      <c r="AY821" s="17" t="s">
        <v>142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150</v>
      </c>
      <c r="BK821" s="228">
        <f>ROUND(I821*H821,2)</f>
        <v>0</v>
      </c>
      <c r="BL821" s="17" t="s">
        <v>265</v>
      </c>
      <c r="BM821" s="227" t="s">
        <v>961</v>
      </c>
    </row>
    <row r="822" s="13" customFormat="1">
      <c r="A822" s="13"/>
      <c r="B822" s="229"/>
      <c r="C822" s="230"/>
      <c r="D822" s="231" t="s">
        <v>152</v>
      </c>
      <c r="E822" s="232" t="s">
        <v>1</v>
      </c>
      <c r="F822" s="233" t="s">
        <v>948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152</v>
      </c>
      <c r="AU822" s="239" t="s">
        <v>150</v>
      </c>
      <c r="AV822" s="13" t="s">
        <v>81</v>
      </c>
      <c r="AW822" s="13" t="s">
        <v>30</v>
      </c>
      <c r="AX822" s="13" t="s">
        <v>73</v>
      </c>
      <c r="AY822" s="239" t="s">
        <v>142</v>
      </c>
    </row>
    <row r="823" s="14" customFormat="1">
      <c r="A823" s="14"/>
      <c r="B823" s="240"/>
      <c r="C823" s="241"/>
      <c r="D823" s="231" t="s">
        <v>152</v>
      </c>
      <c r="E823" s="242" t="s">
        <v>1</v>
      </c>
      <c r="F823" s="243" t="s">
        <v>962</v>
      </c>
      <c r="G823" s="241"/>
      <c r="H823" s="244">
        <v>35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152</v>
      </c>
      <c r="AU823" s="250" t="s">
        <v>150</v>
      </c>
      <c r="AV823" s="14" t="s">
        <v>150</v>
      </c>
      <c r="AW823" s="14" t="s">
        <v>30</v>
      </c>
      <c r="AX823" s="14" t="s">
        <v>73</v>
      </c>
      <c r="AY823" s="250" t="s">
        <v>142</v>
      </c>
    </row>
    <row r="824" s="15" customFormat="1">
      <c r="A824" s="15"/>
      <c r="B824" s="262"/>
      <c r="C824" s="263"/>
      <c r="D824" s="231" t="s">
        <v>152</v>
      </c>
      <c r="E824" s="264" t="s">
        <v>1</v>
      </c>
      <c r="F824" s="265" t="s">
        <v>173</v>
      </c>
      <c r="G824" s="263"/>
      <c r="H824" s="266">
        <v>35</v>
      </c>
      <c r="I824" s="267"/>
      <c r="J824" s="263"/>
      <c r="K824" s="263"/>
      <c r="L824" s="268"/>
      <c r="M824" s="269"/>
      <c r="N824" s="270"/>
      <c r="O824" s="270"/>
      <c r="P824" s="270"/>
      <c r="Q824" s="270"/>
      <c r="R824" s="270"/>
      <c r="S824" s="270"/>
      <c r="T824" s="271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72" t="s">
        <v>152</v>
      </c>
      <c r="AU824" s="272" t="s">
        <v>150</v>
      </c>
      <c r="AV824" s="15" t="s">
        <v>149</v>
      </c>
      <c r="AW824" s="15" t="s">
        <v>30</v>
      </c>
      <c r="AX824" s="15" t="s">
        <v>81</v>
      </c>
      <c r="AY824" s="272" t="s">
        <v>142</v>
      </c>
    </row>
    <row r="825" s="2" customFormat="1" ht="24.15" customHeight="1">
      <c r="A825" s="38"/>
      <c r="B825" s="39"/>
      <c r="C825" s="215" t="s">
        <v>963</v>
      </c>
      <c r="D825" s="215" t="s">
        <v>145</v>
      </c>
      <c r="E825" s="216" t="s">
        <v>964</v>
      </c>
      <c r="F825" s="217" t="s">
        <v>965</v>
      </c>
      <c r="G825" s="218" t="s">
        <v>286</v>
      </c>
      <c r="H825" s="219">
        <v>8</v>
      </c>
      <c r="I825" s="220"/>
      <c r="J825" s="221">
        <f>ROUND(I825*H825,2)</f>
        <v>0</v>
      </c>
      <c r="K825" s="222"/>
      <c r="L825" s="44"/>
      <c r="M825" s="223" t="s">
        <v>1</v>
      </c>
      <c r="N825" s="224" t="s">
        <v>39</v>
      </c>
      <c r="O825" s="91"/>
      <c r="P825" s="225">
        <f>O825*H825</f>
        <v>0</v>
      </c>
      <c r="Q825" s="225">
        <v>0</v>
      </c>
      <c r="R825" s="225">
        <f>Q825*H825</f>
        <v>0</v>
      </c>
      <c r="S825" s="225">
        <v>0.00027</v>
      </c>
      <c r="T825" s="226">
        <f>S825*H825</f>
        <v>0.00216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27" t="s">
        <v>265</v>
      </c>
      <c r="AT825" s="227" t="s">
        <v>145</v>
      </c>
      <c r="AU825" s="227" t="s">
        <v>150</v>
      </c>
      <c r="AY825" s="17" t="s">
        <v>142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17" t="s">
        <v>150</v>
      </c>
      <c r="BK825" s="228">
        <f>ROUND(I825*H825,2)</f>
        <v>0</v>
      </c>
      <c r="BL825" s="17" t="s">
        <v>265</v>
      </c>
      <c r="BM825" s="227" t="s">
        <v>966</v>
      </c>
    </row>
    <row r="826" s="13" customFormat="1">
      <c r="A826" s="13"/>
      <c r="B826" s="229"/>
      <c r="C826" s="230"/>
      <c r="D826" s="231" t="s">
        <v>152</v>
      </c>
      <c r="E826" s="232" t="s">
        <v>1</v>
      </c>
      <c r="F826" s="233" t="s">
        <v>967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152</v>
      </c>
      <c r="AU826" s="239" t="s">
        <v>150</v>
      </c>
      <c r="AV826" s="13" t="s">
        <v>81</v>
      </c>
      <c r="AW826" s="13" t="s">
        <v>30</v>
      </c>
      <c r="AX826" s="13" t="s">
        <v>73</v>
      </c>
      <c r="AY826" s="239" t="s">
        <v>142</v>
      </c>
    </row>
    <row r="827" s="14" customFormat="1">
      <c r="A827" s="14"/>
      <c r="B827" s="240"/>
      <c r="C827" s="241"/>
      <c r="D827" s="231" t="s">
        <v>152</v>
      </c>
      <c r="E827" s="242" t="s">
        <v>1</v>
      </c>
      <c r="F827" s="243" t="s">
        <v>149</v>
      </c>
      <c r="G827" s="241"/>
      <c r="H827" s="244">
        <v>4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152</v>
      </c>
      <c r="AU827" s="250" t="s">
        <v>150</v>
      </c>
      <c r="AV827" s="14" t="s">
        <v>150</v>
      </c>
      <c r="AW827" s="14" t="s">
        <v>30</v>
      </c>
      <c r="AX827" s="14" t="s">
        <v>73</v>
      </c>
      <c r="AY827" s="250" t="s">
        <v>142</v>
      </c>
    </row>
    <row r="828" s="13" customFormat="1">
      <c r="A828" s="13"/>
      <c r="B828" s="229"/>
      <c r="C828" s="230"/>
      <c r="D828" s="231" t="s">
        <v>152</v>
      </c>
      <c r="E828" s="232" t="s">
        <v>1</v>
      </c>
      <c r="F828" s="233" t="s">
        <v>968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152</v>
      </c>
      <c r="AU828" s="239" t="s">
        <v>150</v>
      </c>
      <c r="AV828" s="13" t="s">
        <v>81</v>
      </c>
      <c r="AW828" s="13" t="s">
        <v>30</v>
      </c>
      <c r="AX828" s="13" t="s">
        <v>73</v>
      </c>
      <c r="AY828" s="239" t="s">
        <v>142</v>
      </c>
    </row>
    <row r="829" s="14" customFormat="1">
      <c r="A829" s="14"/>
      <c r="B829" s="240"/>
      <c r="C829" s="241"/>
      <c r="D829" s="231" t="s">
        <v>152</v>
      </c>
      <c r="E829" s="242" t="s">
        <v>1</v>
      </c>
      <c r="F829" s="243" t="s">
        <v>150</v>
      </c>
      <c r="G829" s="241"/>
      <c r="H829" s="244">
        <v>2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152</v>
      </c>
      <c r="AU829" s="250" t="s">
        <v>150</v>
      </c>
      <c r="AV829" s="14" t="s">
        <v>150</v>
      </c>
      <c r="AW829" s="14" t="s">
        <v>30</v>
      </c>
      <c r="AX829" s="14" t="s">
        <v>73</v>
      </c>
      <c r="AY829" s="250" t="s">
        <v>142</v>
      </c>
    </row>
    <row r="830" s="13" customFormat="1">
      <c r="A830" s="13"/>
      <c r="B830" s="229"/>
      <c r="C830" s="230"/>
      <c r="D830" s="231" t="s">
        <v>152</v>
      </c>
      <c r="E830" s="232" t="s">
        <v>1</v>
      </c>
      <c r="F830" s="233" t="s">
        <v>659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152</v>
      </c>
      <c r="AU830" s="239" t="s">
        <v>150</v>
      </c>
      <c r="AV830" s="13" t="s">
        <v>81</v>
      </c>
      <c r="AW830" s="13" t="s">
        <v>30</v>
      </c>
      <c r="AX830" s="13" t="s">
        <v>73</v>
      </c>
      <c r="AY830" s="239" t="s">
        <v>142</v>
      </c>
    </row>
    <row r="831" s="14" customFormat="1">
      <c r="A831" s="14"/>
      <c r="B831" s="240"/>
      <c r="C831" s="241"/>
      <c r="D831" s="231" t="s">
        <v>152</v>
      </c>
      <c r="E831" s="242" t="s">
        <v>1</v>
      </c>
      <c r="F831" s="243" t="s">
        <v>150</v>
      </c>
      <c r="G831" s="241"/>
      <c r="H831" s="244">
        <v>2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152</v>
      </c>
      <c r="AU831" s="250" t="s">
        <v>150</v>
      </c>
      <c r="AV831" s="14" t="s">
        <v>150</v>
      </c>
      <c r="AW831" s="14" t="s">
        <v>30</v>
      </c>
      <c r="AX831" s="14" t="s">
        <v>73</v>
      </c>
      <c r="AY831" s="250" t="s">
        <v>142</v>
      </c>
    </row>
    <row r="832" s="15" customFormat="1">
      <c r="A832" s="15"/>
      <c r="B832" s="262"/>
      <c r="C832" s="263"/>
      <c r="D832" s="231" t="s">
        <v>152</v>
      </c>
      <c r="E832" s="264" t="s">
        <v>1</v>
      </c>
      <c r="F832" s="265" t="s">
        <v>173</v>
      </c>
      <c r="G832" s="263"/>
      <c r="H832" s="266">
        <v>8</v>
      </c>
      <c r="I832" s="267"/>
      <c r="J832" s="263"/>
      <c r="K832" s="263"/>
      <c r="L832" s="268"/>
      <c r="M832" s="269"/>
      <c r="N832" s="270"/>
      <c r="O832" s="270"/>
      <c r="P832" s="270"/>
      <c r="Q832" s="270"/>
      <c r="R832" s="270"/>
      <c r="S832" s="270"/>
      <c r="T832" s="271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72" t="s">
        <v>152</v>
      </c>
      <c r="AU832" s="272" t="s">
        <v>150</v>
      </c>
      <c r="AV832" s="15" t="s">
        <v>149</v>
      </c>
      <c r="AW832" s="15" t="s">
        <v>30</v>
      </c>
      <c r="AX832" s="15" t="s">
        <v>81</v>
      </c>
      <c r="AY832" s="272" t="s">
        <v>142</v>
      </c>
    </row>
    <row r="833" s="2" customFormat="1" ht="24.15" customHeight="1">
      <c r="A833" s="38"/>
      <c r="B833" s="39"/>
      <c r="C833" s="215" t="s">
        <v>969</v>
      </c>
      <c r="D833" s="215" t="s">
        <v>145</v>
      </c>
      <c r="E833" s="216" t="s">
        <v>970</v>
      </c>
      <c r="F833" s="217" t="s">
        <v>971</v>
      </c>
      <c r="G833" s="218" t="s">
        <v>286</v>
      </c>
      <c r="H833" s="219">
        <v>451</v>
      </c>
      <c r="I833" s="220"/>
      <c r="J833" s="221">
        <f>ROUND(I833*H833,2)</f>
        <v>0</v>
      </c>
      <c r="K833" s="222"/>
      <c r="L833" s="44"/>
      <c r="M833" s="223" t="s">
        <v>1</v>
      </c>
      <c r="N833" s="224" t="s">
        <v>39</v>
      </c>
      <c r="O833" s="91"/>
      <c r="P833" s="225">
        <f>O833*H833</f>
        <v>0</v>
      </c>
      <c r="Q833" s="225">
        <v>0</v>
      </c>
      <c r="R833" s="225">
        <f>Q833*H833</f>
        <v>0</v>
      </c>
      <c r="S833" s="225">
        <v>0</v>
      </c>
      <c r="T833" s="226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27" t="s">
        <v>265</v>
      </c>
      <c r="AT833" s="227" t="s">
        <v>145</v>
      </c>
      <c r="AU833" s="227" t="s">
        <v>150</v>
      </c>
      <c r="AY833" s="17" t="s">
        <v>142</v>
      </c>
      <c r="BE833" s="228">
        <f>IF(N833="základní",J833,0)</f>
        <v>0</v>
      </c>
      <c r="BF833" s="228">
        <f>IF(N833="snížená",J833,0)</f>
        <v>0</v>
      </c>
      <c r="BG833" s="228">
        <f>IF(N833="zákl. přenesená",J833,0)</f>
        <v>0</v>
      </c>
      <c r="BH833" s="228">
        <f>IF(N833="sníž. přenesená",J833,0)</f>
        <v>0</v>
      </c>
      <c r="BI833" s="228">
        <f>IF(N833="nulová",J833,0)</f>
        <v>0</v>
      </c>
      <c r="BJ833" s="17" t="s">
        <v>150</v>
      </c>
      <c r="BK833" s="228">
        <f>ROUND(I833*H833,2)</f>
        <v>0</v>
      </c>
      <c r="BL833" s="17" t="s">
        <v>265</v>
      </c>
      <c r="BM833" s="227" t="s">
        <v>972</v>
      </c>
    </row>
    <row r="834" s="13" customFormat="1">
      <c r="A834" s="13"/>
      <c r="B834" s="229"/>
      <c r="C834" s="230"/>
      <c r="D834" s="231" t="s">
        <v>152</v>
      </c>
      <c r="E834" s="232" t="s">
        <v>1</v>
      </c>
      <c r="F834" s="233" t="s">
        <v>973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152</v>
      </c>
      <c r="AU834" s="239" t="s">
        <v>150</v>
      </c>
      <c r="AV834" s="13" t="s">
        <v>81</v>
      </c>
      <c r="AW834" s="13" t="s">
        <v>30</v>
      </c>
      <c r="AX834" s="13" t="s">
        <v>73</v>
      </c>
      <c r="AY834" s="239" t="s">
        <v>142</v>
      </c>
    </row>
    <row r="835" s="13" customFormat="1">
      <c r="A835" s="13"/>
      <c r="B835" s="229"/>
      <c r="C835" s="230"/>
      <c r="D835" s="231" t="s">
        <v>152</v>
      </c>
      <c r="E835" s="232" t="s">
        <v>1</v>
      </c>
      <c r="F835" s="233" t="s">
        <v>189</v>
      </c>
      <c r="G835" s="230"/>
      <c r="H835" s="232" t="s">
        <v>1</v>
      </c>
      <c r="I835" s="234"/>
      <c r="J835" s="230"/>
      <c r="K835" s="230"/>
      <c r="L835" s="235"/>
      <c r="M835" s="236"/>
      <c r="N835" s="237"/>
      <c r="O835" s="237"/>
      <c r="P835" s="237"/>
      <c r="Q835" s="237"/>
      <c r="R835" s="237"/>
      <c r="S835" s="237"/>
      <c r="T835" s="23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9" t="s">
        <v>152</v>
      </c>
      <c r="AU835" s="239" t="s">
        <v>150</v>
      </c>
      <c r="AV835" s="13" t="s">
        <v>81</v>
      </c>
      <c r="AW835" s="13" t="s">
        <v>30</v>
      </c>
      <c r="AX835" s="13" t="s">
        <v>73</v>
      </c>
      <c r="AY835" s="239" t="s">
        <v>142</v>
      </c>
    </row>
    <row r="836" s="14" customFormat="1">
      <c r="A836" s="14"/>
      <c r="B836" s="240"/>
      <c r="C836" s="241"/>
      <c r="D836" s="231" t="s">
        <v>152</v>
      </c>
      <c r="E836" s="242" t="s">
        <v>1</v>
      </c>
      <c r="F836" s="243" t="s">
        <v>283</v>
      </c>
      <c r="G836" s="241"/>
      <c r="H836" s="244">
        <v>20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0" t="s">
        <v>152</v>
      </c>
      <c r="AU836" s="250" t="s">
        <v>150</v>
      </c>
      <c r="AV836" s="14" t="s">
        <v>150</v>
      </c>
      <c r="AW836" s="14" t="s">
        <v>30</v>
      </c>
      <c r="AX836" s="14" t="s">
        <v>73</v>
      </c>
      <c r="AY836" s="250" t="s">
        <v>142</v>
      </c>
    </row>
    <row r="837" s="13" customFormat="1">
      <c r="A837" s="13"/>
      <c r="B837" s="229"/>
      <c r="C837" s="230"/>
      <c r="D837" s="231" t="s">
        <v>152</v>
      </c>
      <c r="E837" s="232" t="s">
        <v>1</v>
      </c>
      <c r="F837" s="233" t="s">
        <v>191</v>
      </c>
      <c r="G837" s="230"/>
      <c r="H837" s="232" t="s">
        <v>1</v>
      </c>
      <c r="I837" s="234"/>
      <c r="J837" s="230"/>
      <c r="K837" s="230"/>
      <c r="L837" s="235"/>
      <c r="M837" s="236"/>
      <c r="N837" s="237"/>
      <c r="O837" s="237"/>
      <c r="P837" s="237"/>
      <c r="Q837" s="237"/>
      <c r="R837" s="237"/>
      <c r="S837" s="237"/>
      <c r="T837" s="238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9" t="s">
        <v>152</v>
      </c>
      <c r="AU837" s="239" t="s">
        <v>150</v>
      </c>
      <c r="AV837" s="13" t="s">
        <v>81</v>
      </c>
      <c r="AW837" s="13" t="s">
        <v>30</v>
      </c>
      <c r="AX837" s="13" t="s">
        <v>73</v>
      </c>
      <c r="AY837" s="239" t="s">
        <v>142</v>
      </c>
    </row>
    <row r="838" s="14" customFormat="1">
      <c r="A838" s="14"/>
      <c r="B838" s="240"/>
      <c r="C838" s="241"/>
      <c r="D838" s="231" t="s">
        <v>152</v>
      </c>
      <c r="E838" s="242" t="s">
        <v>1</v>
      </c>
      <c r="F838" s="243" t="s">
        <v>283</v>
      </c>
      <c r="G838" s="241"/>
      <c r="H838" s="244">
        <v>20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0" t="s">
        <v>152</v>
      </c>
      <c r="AU838" s="250" t="s">
        <v>150</v>
      </c>
      <c r="AV838" s="14" t="s">
        <v>150</v>
      </c>
      <c r="AW838" s="14" t="s">
        <v>30</v>
      </c>
      <c r="AX838" s="14" t="s">
        <v>73</v>
      </c>
      <c r="AY838" s="250" t="s">
        <v>142</v>
      </c>
    </row>
    <row r="839" s="13" customFormat="1">
      <c r="A839" s="13"/>
      <c r="B839" s="229"/>
      <c r="C839" s="230"/>
      <c r="D839" s="231" t="s">
        <v>152</v>
      </c>
      <c r="E839" s="232" t="s">
        <v>1</v>
      </c>
      <c r="F839" s="233" t="s">
        <v>193</v>
      </c>
      <c r="G839" s="230"/>
      <c r="H839" s="232" t="s">
        <v>1</v>
      </c>
      <c r="I839" s="234"/>
      <c r="J839" s="230"/>
      <c r="K839" s="230"/>
      <c r="L839" s="235"/>
      <c r="M839" s="236"/>
      <c r="N839" s="237"/>
      <c r="O839" s="237"/>
      <c r="P839" s="237"/>
      <c r="Q839" s="237"/>
      <c r="R839" s="237"/>
      <c r="S839" s="237"/>
      <c r="T839" s="23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9" t="s">
        <v>152</v>
      </c>
      <c r="AU839" s="239" t="s">
        <v>150</v>
      </c>
      <c r="AV839" s="13" t="s">
        <v>81</v>
      </c>
      <c r="AW839" s="13" t="s">
        <v>30</v>
      </c>
      <c r="AX839" s="13" t="s">
        <v>73</v>
      </c>
      <c r="AY839" s="239" t="s">
        <v>142</v>
      </c>
    </row>
    <row r="840" s="14" customFormat="1">
      <c r="A840" s="14"/>
      <c r="B840" s="240"/>
      <c r="C840" s="241"/>
      <c r="D840" s="231" t="s">
        <v>152</v>
      </c>
      <c r="E840" s="242" t="s">
        <v>1</v>
      </c>
      <c r="F840" s="243" t="s">
        <v>265</v>
      </c>
      <c r="G840" s="241"/>
      <c r="H840" s="244">
        <v>16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152</v>
      </c>
      <c r="AU840" s="250" t="s">
        <v>150</v>
      </c>
      <c r="AV840" s="14" t="s">
        <v>150</v>
      </c>
      <c r="AW840" s="14" t="s">
        <v>30</v>
      </c>
      <c r="AX840" s="14" t="s">
        <v>73</v>
      </c>
      <c r="AY840" s="250" t="s">
        <v>142</v>
      </c>
    </row>
    <row r="841" s="13" customFormat="1">
      <c r="A841" s="13"/>
      <c r="B841" s="229"/>
      <c r="C841" s="230"/>
      <c r="D841" s="231" t="s">
        <v>152</v>
      </c>
      <c r="E841" s="232" t="s">
        <v>1</v>
      </c>
      <c r="F841" s="233" t="s">
        <v>293</v>
      </c>
      <c r="G841" s="230"/>
      <c r="H841" s="232" t="s">
        <v>1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9" t="s">
        <v>152</v>
      </c>
      <c r="AU841" s="239" t="s">
        <v>150</v>
      </c>
      <c r="AV841" s="13" t="s">
        <v>81</v>
      </c>
      <c r="AW841" s="13" t="s">
        <v>30</v>
      </c>
      <c r="AX841" s="13" t="s">
        <v>73</v>
      </c>
      <c r="AY841" s="239" t="s">
        <v>142</v>
      </c>
    </row>
    <row r="842" s="14" customFormat="1">
      <c r="A842" s="14"/>
      <c r="B842" s="240"/>
      <c r="C842" s="241"/>
      <c r="D842" s="231" t="s">
        <v>152</v>
      </c>
      <c r="E842" s="242" t="s">
        <v>1</v>
      </c>
      <c r="F842" s="243" t="s">
        <v>241</v>
      </c>
      <c r="G842" s="241"/>
      <c r="H842" s="244">
        <v>14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152</v>
      </c>
      <c r="AU842" s="250" t="s">
        <v>150</v>
      </c>
      <c r="AV842" s="14" t="s">
        <v>150</v>
      </c>
      <c r="AW842" s="14" t="s">
        <v>30</v>
      </c>
      <c r="AX842" s="14" t="s">
        <v>73</v>
      </c>
      <c r="AY842" s="250" t="s">
        <v>142</v>
      </c>
    </row>
    <row r="843" s="13" customFormat="1">
      <c r="A843" s="13"/>
      <c r="B843" s="229"/>
      <c r="C843" s="230"/>
      <c r="D843" s="231" t="s">
        <v>152</v>
      </c>
      <c r="E843" s="232" t="s">
        <v>1</v>
      </c>
      <c r="F843" s="233" t="s">
        <v>197</v>
      </c>
      <c r="G843" s="230"/>
      <c r="H843" s="232" t="s">
        <v>1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9" t="s">
        <v>152</v>
      </c>
      <c r="AU843" s="239" t="s">
        <v>150</v>
      </c>
      <c r="AV843" s="13" t="s">
        <v>81</v>
      </c>
      <c r="AW843" s="13" t="s">
        <v>30</v>
      </c>
      <c r="AX843" s="13" t="s">
        <v>73</v>
      </c>
      <c r="AY843" s="239" t="s">
        <v>142</v>
      </c>
    </row>
    <row r="844" s="14" customFormat="1">
      <c r="A844" s="14"/>
      <c r="B844" s="240"/>
      <c r="C844" s="241"/>
      <c r="D844" s="231" t="s">
        <v>152</v>
      </c>
      <c r="E844" s="242" t="s">
        <v>1</v>
      </c>
      <c r="F844" s="243" t="s">
        <v>158</v>
      </c>
      <c r="G844" s="241"/>
      <c r="H844" s="244">
        <v>8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152</v>
      </c>
      <c r="AU844" s="250" t="s">
        <v>150</v>
      </c>
      <c r="AV844" s="14" t="s">
        <v>150</v>
      </c>
      <c r="AW844" s="14" t="s">
        <v>30</v>
      </c>
      <c r="AX844" s="14" t="s">
        <v>73</v>
      </c>
      <c r="AY844" s="250" t="s">
        <v>142</v>
      </c>
    </row>
    <row r="845" s="13" customFormat="1">
      <c r="A845" s="13"/>
      <c r="B845" s="229"/>
      <c r="C845" s="230"/>
      <c r="D845" s="231" t="s">
        <v>152</v>
      </c>
      <c r="E845" s="232" t="s">
        <v>1</v>
      </c>
      <c r="F845" s="233" t="s">
        <v>199</v>
      </c>
      <c r="G845" s="230"/>
      <c r="H845" s="232" t="s">
        <v>1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152</v>
      </c>
      <c r="AU845" s="239" t="s">
        <v>150</v>
      </c>
      <c r="AV845" s="13" t="s">
        <v>81</v>
      </c>
      <c r="AW845" s="13" t="s">
        <v>30</v>
      </c>
      <c r="AX845" s="13" t="s">
        <v>73</v>
      </c>
      <c r="AY845" s="239" t="s">
        <v>142</v>
      </c>
    </row>
    <row r="846" s="14" customFormat="1">
      <c r="A846" s="14"/>
      <c r="B846" s="240"/>
      <c r="C846" s="241"/>
      <c r="D846" s="231" t="s">
        <v>152</v>
      </c>
      <c r="E846" s="242" t="s">
        <v>1</v>
      </c>
      <c r="F846" s="243" t="s">
        <v>283</v>
      </c>
      <c r="G846" s="241"/>
      <c r="H846" s="244">
        <v>20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152</v>
      </c>
      <c r="AU846" s="250" t="s">
        <v>150</v>
      </c>
      <c r="AV846" s="14" t="s">
        <v>150</v>
      </c>
      <c r="AW846" s="14" t="s">
        <v>30</v>
      </c>
      <c r="AX846" s="14" t="s">
        <v>73</v>
      </c>
      <c r="AY846" s="250" t="s">
        <v>142</v>
      </c>
    </row>
    <row r="847" s="13" customFormat="1">
      <c r="A847" s="13"/>
      <c r="B847" s="229"/>
      <c r="C847" s="230"/>
      <c r="D847" s="231" t="s">
        <v>152</v>
      </c>
      <c r="E847" s="232" t="s">
        <v>1</v>
      </c>
      <c r="F847" s="233" t="s">
        <v>201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152</v>
      </c>
      <c r="AU847" s="239" t="s">
        <v>150</v>
      </c>
      <c r="AV847" s="13" t="s">
        <v>81</v>
      </c>
      <c r="AW847" s="13" t="s">
        <v>30</v>
      </c>
      <c r="AX847" s="13" t="s">
        <v>73</v>
      </c>
      <c r="AY847" s="239" t="s">
        <v>142</v>
      </c>
    </row>
    <row r="848" s="14" customFormat="1">
      <c r="A848" s="14"/>
      <c r="B848" s="240"/>
      <c r="C848" s="241"/>
      <c r="D848" s="231" t="s">
        <v>152</v>
      </c>
      <c r="E848" s="242" t="s">
        <v>1</v>
      </c>
      <c r="F848" s="243" t="s">
        <v>338</v>
      </c>
      <c r="G848" s="241"/>
      <c r="H848" s="244">
        <v>30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152</v>
      </c>
      <c r="AU848" s="250" t="s">
        <v>150</v>
      </c>
      <c r="AV848" s="14" t="s">
        <v>150</v>
      </c>
      <c r="AW848" s="14" t="s">
        <v>30</v>
      </c>
      <c r="AX848" s="14" t="s">
        <v>73</v>
      </c>
      <c r="AY848" s="250" t="s">
        <v>142</v>
      </c>
    </row>
    <row r="849" s="13" customFormat="1">
      <c r="A849" s="13"/>
      <c r="B849" s="229"/>
      <c r="C849" s="230"/>
      <c r="D849" s="231" t="s">
        <v>152</v>
      </c>
      <c r="E849" s="232" t="s">
        <v>1</v>
      </c>
      <c r="F849" s="233" t="s">
        <v>203</v>
      </c>
      <c r="G849" s="230"/>
      <c r="H849" s="232" t="s">
        <v>1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9" t="s">
        <v>152</v>
      </c>
      <c r="AU849" s="239" t="s">
        <v>150</v>
      </c>
      <c r="AV849" s="13" t="s">
        <v>81</v>
      </c>
      <c r="AW849" s="13" t="s">
        <v>30</v>
      </c>
      <c r="AX849" s="13" t="s">
        <v>73</v>
      </c>
      <c r="AY849" s="239" t="s">
        <v>142</v>
      </c>
    </row>
    <row r="850" s="14" customFormat="1">
      <c r="A850" s="14"/>
      <c r="B850" s="240"/>
      <c r="C850" s="241"/>
      <c r="D850" s="231" t="s">
        <v>152</v>
      </c>
      <c r="E850" s="242" t="s">
        <v>1</v>
      </c>
      <c r="F850" s="243" t="s">
        <v>219</v>
      </c>
      <c r="G850" s="241"/>
      <c r="H850" s="244">
        <v>10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152</v>
      </c>
      <c r="AU850" s="250" t="s">
        <v>150</v>
      </c>
      <c r="AV850" s="14" t="s">
        <v>150</v>
      </c>
      <c r="AW850" s="14" t="s">
        <v>30</v>
      </c>
      <c r="AX850" s="14" t="s">
        <v>73</v>
      </c>
      <c r="AY850" s="250" t="s">
        <v>142</v>
      </c>
    </row>
    <row r="851" s="13" customFormat="1">
      <c r="A851" s="13"/>
      <c r="B851" s="229"/>
      <c r="C851" s="230"/>
      <c r="D851" s="231" t="s">
        <v>152</v>
      </c>
      <c r="E851" s="232" t="s">
        <v>1</v>
      </c>
      <c r="F851" s="233" t="s">
        <v>974</v>
      </c>
      <c r="G851" s="230"/>
      <c r="H851" s="232" t="s">
        <v>1</v>
      </c>
      <c r="I851" s="234"/>
      <c r="J851" s="230"/>
      <c r="K851" s="230"/>
      <c r="L851" s="235"/>
      <c r="M851" s="236"/>
      <c r="N851" s="237"/>
      <c r="O851" s="237"/>
      <c r="P851" s="237"/>
      <c r="Q851" s="237"/>
      <c r="R851" s="237"/>
      <c r="S851" s="237"/>
      <c r="T851" s="238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9" t="s">
        <v>152</v>
      </c>
      <c r="AU851" s="239" t="s">
        <v>150</v>
      </c>
      <c r="AV851" s="13" t="s">
        <v>81</v>
      </c>
      <c r="AW851" s="13" t="s">
        <v>30</v>
      </c>
      <c r="AX851" s="13" t="s">
        <v>73</v>
      </c>
      <c r="AY851" s="239" t="s">
        <v>142</v>
      </c>
    </row>
    <row r="852" s="14" customFormat="1">
      <c r="A852" s="14"/>
      <c r="B852" s="240"/>
      <c r="C852" s="241"/>
      <c r="D852" s="231" t="s">
        <v>152</v>
      </c>
      <c r="E852" s="242" t="s">
        <v>1</v>
      </c>
      <c r="F852" s="243" t="s">
        <v>283</v>
      </c>
      <c r="G852" s="241"/>
      <c r="H852" s="244">
        <v>20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152</v>
      </c>
      <c r="AU852" s="250" t="s">
        <v>150</v>
      </c>
      <c r="AV852" s="14" t="s">
        <v>150</v>
      </c>
      <c r="AW852" s="14" t="s">
        <v>30</v>
      </c>
      <c r="AX852" s="14" t="s">
        <v>73</v>
      </c>
      <c r="AY852" s="250" t="s">
        <v>142</v>
      </c>
    </row>
    <row r="853" s="13" customFormat="1">
      <c r="A853" s="13"/>
      <c r="B853" s="229"/>
      <c r="C853" s="230"/>
      <c r="D853" s="231" t="s">
        <v>152</v>
      </c>
      <c r="E853" s="232" t="s">
        <v>1</v>
      </c>
      <c r="F853" s="233" t="s">
        <v>975</v>
      </c>
      <c r="G853" s="230"/>
      <c r="H853" s="232" t="s">
        <v>1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152</v>
      </c>
      <c r="AU853" s="239" t="s">
        <v>150</v>
      </c>
      <c r="AV853" s="13" t="s">
        <v>81</v>
      </c>
      <c r="AW853" s="13" t="s">
        <v>30</v>
      </c>
      <c r="AX853" s="13" t="s">
        <v>73</v>
      </c>
      <c r="AY853" s="239" t="s">
        <v>142</v>
      </c>
    </row>
    <row r="854" s="14" customFormat="1">
      <c r="A854" s="14"/>
      <c r="B854" s="240"/>
      <c r="C854" s="241"/>
      <c r="D854" s="231" t="s">
        <v>152</v>
      </c>
      <c r="E854" s="242" t="s">
        <v>1</v>
      </c>
      <c r="F854" s="243" t="s">
        <v>347</v>
      </c>
      <c r="G854" s="241"/>
      <c r="H854" s="244">
        <v>32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152</v>
      </c>
      <c r="AU854" s="250" t="s">
        <v>150</v>
      </c>
      <c r="AV854" s="14" t="s">
        <v>150</v>
      </c>
      <c r="AW854" s="14" t="s">
        <v>30</v>
      </c>
      <c r="AX854" s="14" t="s">
        <v>73</v>
      </c>
      <c r="AY854" s="250" t="s">
        <v>142</v>
      </c>
    </row>
    <row r="855" s="13" customFormat="1">
      <c r="A855" s="13"/>
      <c r="B855" s="229"/>
      <c r="C855" s="230"/>
      <c r="D855" s="231" t="s">
        <v>152</v>
      </c>
      <c r="E855" s="232" t="s">
        <v>1</v>
      </c>
      <c r="F855" s="233" t="s">
        <v>976</v>
      </c>
      <c r="G855" s="230"/>
      <c r="H855" s="232" t="s">
        <v>1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152</v>
      </c>
      <c r="AU855" s="239" t="s">
        <v>150</v>
      </c>
      <c r="AV855" s="13" t="s">
        <v>81</v>
      </c>
      <c r="AW855" s="13" t="s">
        <v>30</v>
      </c>
      <c r="AX855" s="13" t="s">
        <v>73</v>
      </c>
      <c r="AY855" s="239" t="s">
        <v>142</v>
      </c>
    </row>
    <row r="856" s="13" customFormat="1">
      <c r="A856" s="13"/>
      <c r="B856" s="229"/>
      <c r="C856" s="230"/>
      <c r="D856" s="231" t="s">
        <v>152</v>
      </c>
      <c r="E856" s="232" t="s">
        <v>1</v>
      </c>
      <c r="F856" s="233" t="s">
        <v>977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152</v>
      </c>
      <c r="AU856" s="239" t="s">
        <v>150</v>
      </c>
      <c r="AV856" s="13" t="s">
        <v>81</v>
      </c>
      <c r="AW856" s="13" t="s">
        <v>30</v>
      </c>
      <c r="AX856" s="13" t="s">
        <v>73</v>
      </c>
      <c r="AY856" s="239" t="s">
        <v>142</v>
      </c>
    </row>
    <row r="857" s="13" customFormat="1">
      <c r="A857" s="13"/>
      <c r="B857" s="229"/>
      <c r="C857" s="230"/>
      <c r="D857" s="231" t="s">
        <v>152</v>
      </c>
      <c r="E857" s="232" t="s">
        <v>1</v>
      </c>
      <c r="F857" s="233" t="s">
        <v>532</v>
      </c>
      <c r="G857" s="230"/>
      <c r="H857" s="232" t="s">
        <v>1</v>
      </c>
      <c r="I857" s="234"/>
      <c r="J857" s="230"/>
      <c r="K857" s="230"/>
      <c r="L857" s="235"/>
      <c r="M857" s="236"/>
      <c r="N857" s="237"/>
      <c r="O857" s="237"/>
      <c r="P857" s="237"/>
      <c r="Q857" s="237"/>
      <c r="R857" s="237"/>
      <c r="S857" s="237"/>
      <c r="T857" s="23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9" t="s">
        <v>152</v>
      </c>
      <c r="AU857" s="239" t="s">
        <v>150</v>
      </c>
      <c r="AV857" s="13" t="s">
        <v>81</v>
      </c>
      <c r="AW857" s="13" t="s">
        <v>30</v>
      </c>
      <c r="AX857" s="13" t="s">
        <v>73</v>
      </c>
      <c r="AY857" s="239" t="s">
        <v>142</v>
      </c>
    </row>
    <row r="858" s="14" customFormat="1">
      <c r="A858" s="14"/>
      <c r="B858" s="240"/>
      <c r="C858" s="241"/>
      <c r="D858" s="231" t="s">
        <v>152</v>
      </c>
      <c r="E858" s="242" t="s">
        <v>1</v>
      </c>
      <c r="F858" s="243" t="s">
        <v>294</v>
      </c>
      <c r="G858" s="241"/>
      <c r="H858" s="244">
        <v>22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0" t="s">
        <v>152</v>
      </c>
      <c r="AU858" s="250" t="s">
        <v>150</v>
      </c>
      <c r="AV858" s="14" t="s">
        <v>150</v>
      </c>
      <c r="AW858" s="14" t="s">
        <v>30</v>
      </c>
      <c r="AX858" s="14" t="s">
        <v>73</v>
      </c>
      <c r="AY858" s="250" t="s">
        <v>142</v>
      </c>
    </row>
    <row r="859" s="13" customFormat="1">
      <c r="A859" s="13"/>
      <c r="B859" s="229"/>
      <c r="C859" s="230"/>
      <c r="D859" s="231" t="s">
        <v>152</v>
      </c>
      <c r="E859" s="232" t="s">
        <v>1</v>
      </c>
      <c r="F859" s="233" t="s">
        <v>978</v>
      </c>
      <c r="G859" s="230"/>
      <c r="H859" s="232" t="s">
        <v>1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152</v>
      </c>
      <c r="AU859" s="239" t="s">
        <v>150</v>
      </c>
      <c r="AV859" s="13" t="s">
        <v>81</v>
      </c>
      <c r="AW859" s="13" t="s">
        <v>30</v>
      </c>
      <c r="AX859" s="13" t="s">
        <v>73</v>
      </c>
      <c r="AY859" s="239" t="s">
        <v>142</v>
      </c>
    </row>
    <row r="860" s="14" customFormat="1">
      <c r="A860" s="14"/>
      <c r="B860" s="240"/>
      <c r="C860" s="241"/>
      <c r="D860" s="231" t="s">
        <v>152</v>
      </c>
      <c r="E860" s="242" t="s">
        <v>1</v>
      </c>
      <c r="F860" s="243" t="s">
        <v>223</v>
      </c>
      <c r="G860" s="241"/>
      <c r="H860" s="244">
        <v>11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152</v>
      </c>
      <c r="AU860" s="250" t="s">
        <v>150</v>
      </c>
      <c r="AV860" s="14" t="s">
        <v>150</v>
      </c>
      <c r="AW860" s="14" t="s">
        <v>30</v>
      </c>
      <c r="AX860" s="14" t="s">
        <v>73</v>
      </c>
      <c r="AY860" s="250" t="s">
        <v>142</v>
      </c>
    </row>
    <row r="861" s="13" customFormat="1">
      <c r="A861" s="13"/>
      <c r="B861" s="229"/>
      <c r="C861" s="230"/>
      <c r="D861" s="231" t="s">
        <v>152</v>
      </c>
      <c r="E861" s="232" t="s">
        <v>1</v>
      </c>
      <c r="F861" s="233" t="s">
        <v>979</v>
      </c>
      <c r="G861" s="230"/>
      <c r="H861" s="232" t="s">
        <v>1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9" t="s">
        <v>152</v>
      </c>
      <c r="AU861" s="239" t="s">
        <v>150</v>
      </c>
      <c r="AV861" s="13" t="s">
        <v>81</v>
      </c>
      <c r="AW861" s="13" t="s">
        <v>30</v>
      </c>
      <c r="AX861" s="13" t="s">
        <v>73</v>
      </c>
      <c r="AY861" s="239" t="s">
        <v>142</v>
      </c>
    </row>
    <row r="862" s="14" customFormat="1">
      <c r="A862" s="14"/>
      <c r="B862" s="240"/>
      <c r="C862" s="241"/>
      <c r="D862" s="231" t="s">
        <v>152</v>
      </c>
      <c r="E862" s="242" t="s">
        <v>1</v>
      </c>
      <c r="F862" s="243" t="s">
        <v>219</v>
      </c>
      <c r="G862" s="241"/>
      <c r="H862" s="244">
        <v>10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152</v>
      </c>
      <c r="AU862" s="250" t="s">
        <v>150</v>
      </c>
      <c r="AV862" s="14" t="s">
        <v>150</v>
      </c>
      <c r="AW862" s="14" t="s">
        <v>30</v>
      </c>
      <c r="AX862" s="14" t="s">
        <v>73</v>
      </c>
      <c r="AY862" s="250" t="s">
        <v>142</v>
      </c>
    </row>
    <row r="863" s="13" customFormat="1">
      <c r="A863" s="13"/>
      <c r="B863" s="229"/>
      <c r="C863" s="230"/>
      <c r="D863" s="231" t="s">
        <v>152</v>
      </c>
      <c r="E863" s="232" t="s">
        <v>1</v>
      </c>
      <c r="F863" s="233" t="s">
        <v>980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152</v>
      </c>
      <c r="AU863" s="239" t="s">
        <v>150</v>
      </c>
      <c r="AV863" s="13" t="s">
        <v>81</v>
      </c>
      <c r="AW863" s="13" t="s">
        <v>30</v>
      </c>
      <c r="AX863" s="13" t="s">
        <v>73</v>
      </c>
      <c r="AY863" s="239" t="s">
        <v>142</v>
      </c>
    </row>
    <row r="864" s="13" customFormat="1">
      <c r="A864" s="13"/>
      <c r="B864" s="229"/>
      <c r="C864" s="230"/>
      <c r="D864" s="231" t="s">
        <v>152</v>
      </c>
      <c r="E864" s="232" t="s">
        <v>1</v>
      </c>
      <c r="F864" s="233" t="s">
        <v>981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152</v>
      </c>
      <c r="AU864" s="239" t="s">
        <v>150</v>
      </c>
      <c r="AV864" s="13" t="s">
        <v>81</v>
      </c>
      <c r="AW864" s="13" t="s">
        <v>30</v>
      </c>
      <c r="AX864" s="13" t="s">
        <v>73</v>
      </c>
      <c r="AY864" s="239" t="s">
        <v>142</v>
      </c>
    </row>
    <row r="865" s="14" customFormat="1">
      <c r="A865" s="14"/>
      <c r="B865" s="240"/>
      <c r="C865" s="241"/>
      <c r="D865" s="231" t="s">
        <v>152</v>
      </c>
      <c r="E865" s="242" t="s">
        <v>1</v>
      </c>
      <c r="F865" s="243" t="s">
        <v>143</v>
      </c>
      <c r="G865" s="241"/>
      <c r="H865" s="244">
        <v>3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152</v>
      </c>
      <c r="AU865" s="250" t="s">
        <v>150</v>
      </c>
      <c r="AV865" s="14" t="s">
        <v>150</v>
      </c>
      <c r="AW865" s="14" t="s">
        <v>30</v>
      </c>
      <c r="AX865" s="14" t="s">
        <v>73</v>
      </c>
      <c r="AY865" s="250" t="s">
        <v>142</v>
      </c>
    </row>
    <row r="866" s="13" customFormat="1">
      <c r="A866" s="13"/>
      <c r="B866" s="229"/>
      <c r="C866" s="230"/>
      <c r="D866" s="231" t="s">
        <v>152</v>
      </c>
      <c r="E866" s="232" t="s">
        <v>1</v>
      </c>
      <c r="F866" s="233" t="s">
        <v>193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152</v>
      </c>
      <c r="AU866" s="239" t="s">
        <v>150</v>
      </c>
      <c r="AV866" s="13" t="s">
        <v>81</v>
      </c>
      <c r="AW866" s="13" t="s">
        <v>30</v>
      </c>
      <c r="AX866" s="13" t="s">
        <v>73</v>
      </c>
      <c r="AY866" s="239" t="s">
        <v>142</v>
      </c>
    </row>
    <row r="867" s="14" customFormat="1">
      <c r="A867" s="14"/>
      <c r="B867" s="240"/>
      <c r="C867" s="241"/>
      <c r="D867" s="231" t="s">
        <v>152</v>
      </c>
      <c r="E867" s="242" t="s">
        <v>1</v>
      </c>
      <c r="F867" s="243" t="s">
        <v>338</v>
      </c>
      <c r="G867" s="241"/>
      <c r="H867" s="244">
        <v>30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152</v>
      </c>
      <c r="AU867" s="250" t="s">
        <v>150</v>
      </c>
      <c r="AV867" s="14" t="s">
        <v>150</v>
      </c>
      <c r="AW867" s="14" t="s">
        <v>30</v>
      </c>
      <c r="AX867" s="14" t="s">
        <v>73</v>
      </c>
      <c r="AY867" s="250" t="s">
        <v>142</v>
      </c>
    </row>
    <row r="868" s="13" customFormat="1">
      <c r="A868" s="13"/>
      <c r="B868" s="229"/>
      <c r="C868" s="230"/>
      <c r="D868" s="231" t="s">
        <v>152</v>
      </c>
      <c r="E868" s="232" t="s">
        <v>1</v>
      </c>
      <c r="F868" s="233" t="s">
        <v>195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152</v>
      </c>
      <c r="AU868" s="239" t="s">
        <v>150</v>
      </c>
      <c r="AV868" s="13" t="s">
        <v>81</v>
      </c>
      <c r="AW868" s="13" t="s">
        <v>30</v>
      </c>
      <c r="AX868" s="13" t="s">
        <v>73</v>
      </c>
      <c r="AY868" s="239" t="s">
        <v>142</v>
      </c>
    </row>
    <row r="869" s="14" customFormat="1">
      <c r="A869" s="14"/>
      <c r="B869" s="240"/>
      <c r="C869" s="241"/>
      <c r="D869" s="231" t="s">
        <v>152</v>
      </c>
      <c r="E869" s="242" t="s">
        <v>1</v>
      </c>
      <c r="F869" s="243" t="s">
        <v>219</v>
      </c>
      <c r="G869" s="241"/>
      <c r="H869" s="244">
        <v>10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152</v>
      </c>
      <c r="AU869" s="250" t="s">
        <v>150</v>
      </c>
      <c r="AV869" s="14" t="s">
        <v>150</v>
      </c>
      <c r="AW869" s="14" t="s">
        <v>30</v>
      </c>
      <c r="AX869" s="14" t="s">
        <v>73</v>
      </c>
      <c r="AY869" s="250" t="s">
        <v>142</v>
      </c>
    </row>
    <row r="870" s="13" customFormat="1">
      <c r="A870" s="13"/>
      <c r="B870" s="229"/>
      <c r="C870" s="230"/>
      <c r="D870" s="231" t="s">
        <v>152</v>
      </c>
      <c r="E870" s="232" t="s">
        <v>1</v>
      </c>
      <c r="F870" s="233" t="s">
        <v>197</v>
      </c>
      <c r="G870" s="230"/>
      <c r="H870" s="232" t="s">
        <v>1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9" t="s">
        <v>152</v>
      </c>
      <c r="AU870" s="239" t="s">
        <v>150</v>
      </c>
      <c r="AV870" s="13" t="s">
        <v>81</v>
      </c>
      <c r="AW870" s="13" t="s">
        <v>30</v>
      </c>
      <c r="AX870" s="13" t="s">
        <v>73</v>
      </c>
      <c r="AY870" s="239" t="s">
        <v>142</v>
      </c>
    </row>
    <row r="871" s="14" customFormat="1">
      <c r="A871" s="14"/>
      <c r="B871" s="240"/>
      <c r="C871" s="241"/>
      <c r="D871" s="231" t="s">
        <v>152</v>
      </c>
      <c r="E871" s="242" t="s">
        <v>1</v>
      </c>
      <c r="F871" s="243" t="s">
        <v>219</v>
      </c>
      <c r="G871" s="241"/>
      <c r="H871" s="244">
        <v>10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0" t="s">
        <v>152</v>
      </c>
      <c r="AU871" s="250" t="s">
        <v>150</v>
      </c>
      <c r="AV871" s="14" t="s">
        <v>150</v>
      </c>
      <c r="AW871" s="14" t="s">
        <v>30</v>
      </c>
      <c r="AX871" s="14" t="s">
        <v>73</v>
      </c>
      <c r="AY871" s="250" t="s">
        <v>142</v>
      </c>
    </row>
    <row r="872" s="13" customFormat="1">
      <c r="A872" s="13"/>
      <c r="B872" s="229"/>
      <c r="C872" s="230"/>
      <c r="D872" s="231" t="s">
        <v>152</v>
      </c>
      <c r="E872" s="232" t="s">
        <v>1</v>
      </c>
      <c r="F872" s="233" t="s">
        <v>982</v>
      </c>
      <c r="G872" s="230"/>
      <c r="H872" s="232" t="s">
        <v>1</v>
      </c>
      <c r="I872" s="234"/>
      <c r="J872" s="230"/>
      <c r="K872" s="230"/>
      <c r="L872" s="235"/>
      <c r="M872" s="236"/>
      <c r="N872" s="237"/>
      <c r="O872" s="237"/>
      <c r="P872" s="237"/>
      <c r="Q872" s="237"/>
      <c r="R872" s="237"/>
      <c r="S872" s="237"/>
      <c r="T872" s="23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9" t="s">
        <v>152</v>
      </c>
      <c r="AU872" s="239" t="s">
        <v>150</v>
      </c>
      <c r="AV872" s="13" t="s">
        <v>81</v>
      </c>
      <c r="AW872" s="13" t="s">
        <v>30</v>
      </c>
      <c r="AX872" s="13" t="s">
        <v>73</v>
      </c>
      <c r="AY872" s="239" t="s">
        <v>142</v>
      </c>
    </row>
    <row r="873" s="13" customFormat="1">
      <c r="A873" s="13"/>
      <c r="B873" s="229"/>
      <c r="C873" s="230"/>
      <c r="D873" s="231" t="s">
        <v>152</v>
      </c>
      <c r="E873" s="232" t="s">
        <v>1</v>
      </c>
      <c r="F873" s="233" t="s">
        <v>983</v>
      </c>
      <c r="G873" s="230"/>
      <c r="H873" s="232" t="s">
        <v>1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9" t="s">
        <v>152</v>
      </c>
      <c r="AU873" s="239" t="s">
        <v>150</v>
      </c>
      <c r="AV873" s="13" t="s">
        <v>81</v>
      </c>
      <c r="AW873" s="13" t="s">
        <v>30</v>
      </c>
      <c r="AX873" s="13" t="s">
        <v>73</v>
      </c>
      <c r="AY873" s="239" t="s">
        <v>142</v>
      </c>
    </row>
    <row r="874" s="14" customFormat="1">
      <c r="A874" s="14"/>
      <c r="B874" s="240"/>
      <c r="C874" s="241"/>
      <c r="D874" s="231" t="s">
        <v>152</v>
      </c>
      <c r="E874" s="242" t="s">
        <v>1</v>
      </c>
      <c r="F874" s="243" t="s">
        <v>232</v>
      </c>
      <c r="G874" s="241"/>
      <c r="H874" s="244">
        <v>13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152</v>
      </c>
      <c r="AU874" s="250" t="s">
        <v>150</v>
      </c>
      <c r="AV874" s="14" t="s">
        <v>150</v>
      </c>
      <c r="AW874" s="14" t="s">
        <v>30</v>
      </c>
      <c r="AX874" s="14" t="s">
        <v>73</v>
      </c>
      <c r="AY874" s="250" t="s">
        <v>142</v>
      </c>
    </row>
    <row r="875" s="13" customFormat="1">
      <c r="A875" s="13"/>
      <c r="B875" s="229"/>
      <c r="C875" s="230"/>
      <c r="D875" s="231" t="s">
        <v>152</v>
      </c>
      <c r="E875" s="232" t="s">
        <v>1</v>
      </c>
      <c r="F875" s="233" t="s">
        <v>203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152</v>
      </c>
      <c r="AU875" s="239" t="s">
        <v>150</v>
      </c>
      <c r="AV875" s="13" t="s">
        <v>81</v>
      </c>
      <c r="AW875" s="13" t="s">
        <v>30</v>
      </c>
      <c r="AX875" s="13" t="s">
        <v>73</v>
      </c>
      <c r="AY875" s="239" t="s">
        <v>142</v>
      </c>
    </row>
    <row r="876" s="14" customFormat="1">
      <c r="A876" s="14"/>
      <c r="B876" s="240"/>
      <c r="C876" s="241"/>
      <c r="D876" s="231" t="s">
        <v>152</v>
      </c>
      <c r="E876" s="242" t="s">
        <v>1</v>
      </c>
      <c r="F876" s="243" t="s">
        <v>171</v>
      </c>
      <c r="G876" s="241"/>
      <c r="H876" s="244">
        <v>6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152</v>
      </c>
      <c r="AU876" s="250" t="s">
        <v>150</v>
      </c>
      <c r="AV876" s="14" t="s">
        <v>150</v>
      </c>
      <c r="AW876" s="14" t="s">
        <v>30</v>
      </c>
      <c r="AX876" s="14" t="s">
        <v>73</v>
      </c>
      <c r="AY876" s="250" t="s">
        <v>142</v>
      </c>
    </row>
    <row r="877" s="13" customFormat="1">
      <c r="A877" s="13"/>
      <c r="B877" s="229"/>
      <c r="C877" s="230"/>
      <c r="D877" s="231" t="s">
        <v>152</v>
      </c>
      <c r="E877" s="232" t="s">
        <v>1</v>
      </c>
      <c r="F877" s="233" t="s">
        <v>189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152</v>
      </c>
      <c r="AU877" s="239" t="s">
        <v>150</v>
      </c>
      <c r="AV877" s="13" t="s">
        <v>81</v>
      </c>
      <c r="AW877" s="13" t="s">
        <v>30</v>
      </c>
      <c r="AX877" s="13" t="s">
        <v>73</v>
      </c>
      <c r="AY877" s="239" t="s">
        <v>142</v>
      </c>
    </row>
    <row r="878" s="14" customFormat="1">
      <c r="A878" s="14"/>
      <c r="B878" s="240"/>
      <c r="C878" s="241"/>
      <c r="D878" s="231" t="s">
        <v>152</v>
      </c>
      <c r="E878" s="242" t="s">
        <v>1</v>
      </c>
      <c r="F878" s="243" t="s">
        <v>299</v>
      </c>
      <c r="G878" s="241"/>
      <c r="H878" s="244">
        <v>23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152</v>
      </c>
      <c r="AU878" s="250" t="s">
        <v>150</v>
      </c>
      <c r="AV878" s="14" t="s">
        <v>150</v>
      </c>
      <c r="AW878" s="14" t="s">
        <v>30</v>
      </c>
      <c r="AX878" s="14" t="s">
        <v>73</v>
      </c>
      <c r="AY878" s="250" t="s">
        <v>142</v>
      </c>
    </row>
    <row r="879" s="13" customFormat="1">
      <c r="A879" s="13"/>
      <c r="B879" s="229"/>
      <c r="C879" s="230"/>
      <c r="D879" s="231" t="s">
        <v>152</v>
      </c>
      <c r="E879" s="232" t="s">
        <v>1</v>
      </c>
      <c r="F879" s="233" t="s">
        <v>193</v>
      </c>
      <c r="G879" s="230"/>
      <c r="H879" s="232" t="s">
        <v>1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152</v>
      </c>
      <c r="AU879" s="239" t="s">
        <v>150</v>
      </c>
      <c r="AV879" s="13" t="s">
        <v>81</v>
      </c>
      <c r="AW879" s="13" t="s">
        <v>30</v>
      </c>
      <c r="AX879" s="13" t="s">
        <v>73</v>
      </c>
      <c r="AY879" s="239" t="s">
        <v>142</v>
      </c>
    </row>
    <row r="880" s="14" customFormat="1">
      <c r="A880" s="14"/>
      <c r="B880" s="240"/>
      <c r="C880" s="241"/>
      <c r="D880" s="231" t="s">
        <v>152</v>
      </c>
      <c r="E880" s="242" t="s">
        <v>1</v>
      </c>
      <c r="F880" s="243" t="s">
        <v>347</v>
      </c>
      <c r="G880" s="241"/>
      <c r="H880" s="244">
        <v>32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152</v>
      </c>
      <c r="AU880" s="250" t="s">
        <v>150</v>
      </c>
      <c r="AV880" s="14" t="s">
        <v>150</v>
      </c>
      <c r="AW880" s="14" t="s">
        <v>30</v>
      </c>
      <c r="AX880" s="14" t="s">
        <v>73</v>
      </c>
      <c r="AY880" s="250" t="s">
        <v>142</v>
      </c>
    </row>
    <row r="881" s="13" customFormat="1">
      <c r="A881" s="13"/>
      <c r="B881" s="229"/>
      <c r="C881" s="230"/>
      <c r="D881" s="231" t="s">
        <v>152</v>
      </c>
      <c r="E881" s="232" t="s">
        <v>1</v>
      </c>
      <c r="F881" s="233" t="s">
        <v>984</v>
      </c>
      <c r="G881" s="230"/>
      <c r="H881" s="232" t="s">
        <v>1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9" t="s">
        <v>152</v>
      </c>
      <c r="AU881" s="239" t="s">
        <v>150</v>
      </c>
      <c r="AV881" s="13" t="s">
        <v>81</v>
      </c>
      <c r="AW881" s="13" t="s">
        <v>30</v>
      </c>
      <c r="AX881" s="13" t="s">
        <v>73</v>
      </c>
      <c r="AY881" s="239" t="s">
        <v>142</v>
      </c>
    </row>
    <row r="882" s="13" customFormat="1">
      <c r="A882" s="13"/>
      <c r="B882" s="229"/>
      <c r="C882" s="230"/>
      <c r="D882" s="231" t="s">
        <v>152</v>
      </c>
      <c r="E882" s="232" t="s">
        <v>1</v>
      </c>
      <c r="F882" s="233" t="s">
        <v>191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152</v>
      </c>
      <c r="AU882" s="239" t="s">
        <v>150</v>
      </c>
      <c r="AV882" s="13" t="s">
        <v>81</v>
      </c>
      <c r="AW882" s="13" t="s">
        <v>30</v>
      </c>
      <c r="AX882" s="13" t="s">
        <v>73</v>
      </c>
      <c r="AY882" s="239" t="s">
        <v>142</v>
      </c>
    </row>
    <row r="883" s="14" customFormat="1">
      <c r="A883" s="14"/>
      <c r="B883" s="240"/>
      <c r="C883" s="241"/>
      <c r="D883" s="231" t="s">
        <v>152</v>
      </c>
      <c r="E883" s="242" t="s">
        <v>1</v>
      </c>
      <c r="F883" s="243" t="s">
        <v>369</v>
      </c>
      <c r="G883" s="241"/>
      <c r="H883" s="244">
        <v>37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152</v>
      </c>
      <c r="AU883" s="250" t="s">
        <v>150</v>
      </c>
      <c r="AV883" s="14" t="s">
        <v>150</v>
      </c>
      <c r="AW883" s="14" t="s">
        <v>30</v>
      </c>
      <c r="AX883" s="14" t="s">
        <v>73</v>
      </c>
      <c r="AY883" s="250" t="s">
        <v>142</v>
      </c>
    </row>
    <row r="884" s="13" customFormat="1">
      <c r="A884" s="13"/>
      <c r="B884" s="229"/>
      <c r="C884" s="230"/>
      <c r="D884" s="231" t="s">
        <v>152</v>
      </c>
      <c r="E884" s="232" t="s">
        <v>1</v>
      </c>
      <c r="F884" s="233" t="s">
        <v>201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152</v>
      </c>
      <c r="AU884" s="239" t="s">
        <v>150</v>
      </c>
      <c r="AV884" s="13" t="s">
        <v>81</v>
      </c>
      <c r="AW884" s="13" t="s">
        <v>30</v>
      </c>
      <c r="AX884" s="13" t="s">
        <v>73</v>
      </c>
      <c r="AY884" s="239" t="s">
        <v>142</v>
      </c>
    </row>
    <row r="885" s="14" customFormat="1">
      <c r="A885" s="14"/>
      <c r="B885" s="240"/>
      <c r="C885" s="241"/>
      <c r="D885" s="231" t="s">
        <v>152</v>
      </c>
      <c r="E885" s="242" t="s">
        <v>1</v>
      </c>
      <c r="F885" s="243" t="s">
        <v>219</v>
      </c>
      <c r="G885" s="241"/>
      <c r="H885" s="244">
        <v>10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0" t="s">
        <v>152</v>
      </c>
      <c r="AU885" s="250" t="s">
        <v>150</v>
      </c>
      <c r="AV885" s="14" t="s">
        <v>150</v>
      </c>
      <c r="AW885" s="14" t="s">
        <v>30</v>
      </c>
      <c r="AX885" s="14" t="s">
        <v>73</v>
      </c>
      <c r="AY885" s="250" t="s">
        <v>142</v>
      </c>
    </row>
    <row r="886" s="13" customFormat="1">
      <c r="A886" s="13"/>
      <c r="B886" s="229"/>
      <c r="C886" s="230"/>
      <c r="D886" s="231" t="s">
        <v>152</v>
      </c>
      <c r="E886" s="232" t="s">
        <v>1</v>
      </c>
      <c r="F886" s="233" t="s">
        <v>975</v>
      </c>
      <c r="G886" s="230"/>
      <c r="H886" s="232" t="s">
        <v>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152</v>
      </c>
      <c r="AU886" s="239" t="s">
        <v>150</v>
      </c>
      <c r="AV886" s="13" t="s">
        <v>81</v>
      </c>
      <c r="AW886" s="13" t="s">
        <v>30</v>
      </c>
      <c r="AX886" s="13" t="s">
        <v>73</v>
      </c>
      <c r="AY886" s="239" t="s">
        <v>142</v>
      </c>
    </row>
    <row r="887" s="14" customFormat="1">
      <c r="A887" s="14"/>
      <c r="B887" s="240"/>
      <c r="C887" s="241"/>
      <c r="D887" s="231" t="s">
        <v>152</v>
      </c>
      <c r="E887" s="242" t="s">
        <v>1</v>
      </c>
      <c r="F887" s="243" t="s">
        <v>406</v>
      </c>
      <c r="G887" s="241"/>
      <c r="H887" s="244">
        <v>44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152</v>
      </c>
      <c r="AU887" s="250" t="s">
        <v>150</v>
      </c>
      <c r="AV887" s="14" t="s">
        <v>150</v>
      </c>
      <c r="AW887" s="14" t="s">
        <v>30</v>
      </c>
      <c r="AX887" s="14" t="s">
        <v>73</v>
      </c>
      <c r="AY887" s="250" t="s">
        <v>142</v>
      </c>
    </row>
    <row r="888" s="15" customFormat="1">
      <c r="A888" s="15"/>
      <c r="B888" s="262"/>
      <c r="C888" s="263"/>
      <c r="D888" s="231" t="s">
        <v>152</v>
      </c>
      <c r="E888" s="264" t="s">
        <v>1</v>
      </c>
      <c r="F888" s="265" t="s">
        <v>173</v>
      </c>
      <c r="G888" s="263"/>
      <c r="H888" s="266">
        <v>451</v>
      </c>
      <c r="I888" s="267"/>
      <c r="J888" s="263"/>
      <c r="K888" s="263"/>
      <c r="L888" s="268"/>
      <c r="M888" s="269"/>
      <c r="N888" s="270"/>
      <c r="O888" s="270"/>
      <c r="P888" s="270"/>
      <c r="Q888" s="270"/>
      <c r="R888" s="270"/>
      <c r="S888" s="270"/>
      <c r="T888" s="271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72" t="s">
        <v>152</v>
      </c>
      <c r="AU888" s="272" t="s">
        <v>150</v>
      </c>
      <c r="AV888" s="15" t="s">
        <v>149</v>
      </c>
      <c r="AW888" s="15" t="s">
        <v>30</v>
      </c>
      <c r="AX888" s="15" t="s">
        <v>81</v>
      </c>
      <c r="AY888" s="272" t="s">
        <v>142</v>
      </c>
    </row>
    <row r="889" s="2" customFormat="1" ht="14.4" customHeight="1">
      <c r="A889" s="38"/>
      <c r="B889" s="39"/>
      <c r="C889" s="251" t="s">
        <v>985</v>
      </c>
      <c r="D889" s="251" t="s">
        <v>155</v>
      </c>
      <c r="E889" s="252" t="s">
        <v>986</v>
      </c>
      <c r="F889" s="253" t="s">
        <v>987</v>
      </c>
      <c r="G889" s="254" t="s">
        <v>286</v>
      </c>
      <c r="H889" s="255">
        <v>190</v>
      </c>
      <c r="I889" s="256"/>
      <c r="J889" s="257">
        <f>ROUND(I889*H889,2)</f>
        <v>0</v>
      </c>
      <c r="K889" s="258"/>
      <c r="L889" s="259"/>
      <c r="M889" s="260" t="s">
        <v>1</v>
      </c>
      <c r="N889" s="261" t="s">
        <v>39</v>
      </c>
      <c r="O889" s="91"/>
      <c r="P889" s="225">
        <f>O889*H889</f>
        <v>0</v>
      </c>
      <c r="Q889" s="225">
        <v>0.00012</v>
      </c>
      <c r="R889" s="225">
        <f>Q889*H889</f>
        <v>0.022800000000000001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347</v>
      </c>
      <c r="AT889" s="227" t="s">
        <v>155</v>
      </c>
      <c r="AU889" s="227" t="s">
        <v>150</v>
      </c>
      <c r="AY889" s="17" t="s">
        <v>142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150</v>
      </c>
      <c r="BK889" s="228">
        <f>ROUND(I889*H889,2)</f>
        <v>0</v>
      </c>
      <c r="BL889" s="17" t="s">
        <v>265</v>
      </c>
      <c r="BM889" s="227" t="s">
        <v>988</v>
      </c>
    </row>
    <row r="890" s="13" customFormat="1">
      <c r="A890" s="13"/>
      <c r="B890" s="229"/>
      <c r="C890" s="230"/>
      <c r="D890" s="231" t="s">
        <v>152</v>
      </c>
      <c r="E890" s="232" t="s">
        <v>1</v>
      </c>
      <c r="F890" s="233" t="s">
        <v>973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152</v>
      </c>
      <c r="AU890" s="239" t="s">
        <v>150</v>
      </c>
      <c r="AV890" s="13" t="s">
        <v>81</v>
      </c>
      <c r="AW890" s="13" t="s">
        <v>30</v>
      </c>
      <c r="AX890" s="13" t="s">
        <v>73</v>
      </c>
      <c r="AY890" s="239" t="s">
        <v>142</v>
      </c>
    </row>
    <row r="891" s="13" customFormat="1">
      <c r="A891" s="13"/>
      <c r="B891" s="229"/>
      <c r="C891" s="230"/>
      <c r="D891" s="231" t="s">
        <v>152</v>
      </c>
      <c r="E891" s="232" t="s">
        <v>1</v>
      </c>
      <c r="F891" s="233" t="s">
        <v>189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152</v>
      </c>
      <c r="AU891" s="239" t="s">
        <v>150</v>
      </c>
      <c r="AV891" s="13" t="s">
        <v>81</v>
      </c>
      <c r="AW891" s="13" t="s">
        <v>30</v>
      </c>
      <c r="AX891" s="13" t="s">
        <v>73</v>
      </c>
      <c r="AY891" s="239" t="s">
        <v>142</v>
      </c>
    </row>
    <row r="892" s="14" customFormat="1">
      <c r="A892" s="14"/>
      <c r="B892" s="240"/>
      <c r="C892" s="241"/>
      <c r="D892" s="231" t="s">
        <v>152</v>
      </c>
      <c r="E892" s="242" t="s">
        <v>1</v>
      </c>
      <c r="F892" s="243" t="s">
        <v>283</v>
      </c>
      <c r="G892" s="241"/>
      <c r="H892" s="244">
        <v>20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152</v>
      </c>
      <c r="AU892" s="250" t="s">
        <v>150</v>
      </c>
      <c r="AV892" s="14" t="s">
        <v>150</v>
      </c>
      <c r="AW892" s="14" t="s">
        <v>30</v>
      </c>
      <c r="AX892" s="14" t="s">
        <v>73</v>
      </c>
      <c r="AY892" s="250" t="s">
        <v>142</v>
      </c>
    </row>
    <row r="893" s="13" customFormat="1">
      <c r="A893" s="13"/>
      <c r="B893" s="229"/>
      <c r="C893" s="230"/>
      <c r="D893" s="231" t="s">
        <v>152</v>
      </c>
      <c r="E893" s="232" t="s">
        <v>1</v>
      </c>
      <c r="F893" s="233" t="s">
        <v>191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152</v>
      </c>
      <c r="AU893" s="239" t="s">
        <v>150</v>
      </c>
      <c r="AV893" s="13" t="s">
        <v>81</v>
      </c>
      <c r="AW893" s="13" t="s">
        <v>30</v>
      </c>
      <c r="AX893" s="13" t="s">
        <v>73</v>
      </c>
      <c r="AY893" s="239" t="s">
        <v>142</v>
      </c>
    </row>
    <row r="894" s="14" customFormat="1">
      <c r="A894" s="14"/>
      <c r="B894" s="240"/>
      <c r="C894" s="241"/>
      <c r="D894" s="231" t="s">
        <v>152</v>
      </c>
      <c r="E894" s="242" t="s">
        <v>1</v>
      </c>
      <c r="F894" s="243" t="s">
        <v>283</v>
      </c>
      <c r="G894" s="241"/>
      <c r="H894" s="244">
        <v>20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152</v>
      </c>
      <c r="AU894" s="250" t="s">
        <v>150</v>
      </c>
      <c r="AV894" s="14" t="s">
        <v>150</v>
      </c>
      <c r="AW894" s="14" t="s">
        <v>30</v>
      </c>
      <c r="AX894" s="14" t="s">
        <v>73</v>
      </c>
      <c r="AY894" s="250" t="s">
        <v>142</v>
      </c>
    </row>
    <row r="895" s="13" customFormat="1">
      <c r="A895" s="13"/>
      <c r="B895" s="229"/>
      <c r="C895" s="230"/>
      <c r="D895" s="231" t="s">
        <v>152</v>
      </c>
      <c r="E895" s="232" t="s">
        <v>1</v>
      </c>
      <c r="F895" s="233" t="s">
        <v>193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152</v>
      </c>
      <c r="AU895" s="239" t="s">
        <v>150</v>
      </c>
      <c r="AV895" s="13" t="s">
        <v>81</v>
      </c>
      <c r="AW895" s="13" t="s">
        <v>30</v>
      </c>
      <c r="AX895" s="13" t="s">
        <v>73</v>
      </c>
      <c r="AY895" s="239" t="s">
        <v>142</v>
      </c>
    </row>
    <row r="896" s="14" customFormat="1">
      <c r="A896" s="14"/>
      <c r="B896" s="240"/>
      <c r="C896" s="241"/>
      <c r="D896" s="231" t="s">
        <v>152</v>
      </c>
      <c r="E896" s="242" t="s">
        <v>1</v>
      </c>
      <c r="F896" s="243" t="s">
        <v>265</v>
      </c>
      <c r="G896" s="241"/>
      <c r="H896" s="244">
        <v>16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152</v>
      </c>
      <c r="AU896" s="250" t="s">
        <v>150</v>
      </c>
      <c r="AV896" s="14" t="s">
        <v>150</v>
      </c>
      <c r="AW896" s="14" t="s">
        <v>30</v>
      </c>
      <c r="AX896" s="14" t="s">
        <v>73</v>
      </c>
      <c r="AY896" s="250" t="s">
        <v>142</v>
      </c>
    </row>
    <row r="897" s="13" customFormat="1">
      <c r="A897" s="13"/>
      <c r="B897" s="229"/>
      <c r="C897" s="230"/>
      <c r="D897" s="231" t="s">
        <v>152</v>
      </c>
      <c r="E897" s="232" t="s">
        <v>1</v>
      </c>
      <c r="F897" s="233" t="s">
        <v>293</v>
      </c>
      <c r="G897" s="230"/>
      <c r="H897" s="232" t="s">
        <v>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152</v>
      </c>
      <c r="AU897" s="239" t="s">
        <v>150</v>
      </c>
      <c r="AV897" s="13" t="s">
        <v>81</v>
      </c>
      <c r="AW897" s="13" t="s">
        <v>30</v>
      </c>
      <c r="AX897" s="13" t="s">
        <v>73</v>
      </c>
      <c r="AY897" s="239" t="s">
        <v>142</v>
      </c>
    </row>
    <row r="898" s="14" customFormat="1">
      <c r="A898" s="14"/>
      <c r="B898" s="240"/>
      <c r="C898" s="241"/>
      <c r="D898" s="231" t="s">
        <v>152</v>
      </c>
      <c r="E898" s="242" t="s">
        <v>1</v>
      </c>
      <c r="F898" s="243" t="s">
        <v>241</v>
      </c>
      <c r="G898" s="241"/>
      <c r="H898" s="244">
        <v>14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0" t="s">
        <v>152</v>
      </c>
      <c r="AU898" s="250" t="s">
        <v>150</v>
      </c>
      <c r="AV898" s="14" t="s">
        <v>150</v>
      </c>
      <c r="AW898" s="14" t="s">
        <v>30</v>
      </c>
      <c r="AX898" s="14" t="s">
        <v>73</v>
      </c>
      <c r="AY898" s="250" t="s">
        <v>142</v>
      </c>
    </row>
    <row r="899" s="13" customFormat="1">
      <c r="A899" s="13"/>
      <c r="B899" s="229"/>
      <c r="C899" s="230"/>
      <c r="D899" s="231" t="s">
        <v>152</v>
      </c>
      <c r="E899" s="232" t="s">
        <v>1</v>
      </c>
      <c r="F899" s="233" t="s">
        <v>197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152</v>
      </c>
      <c r="AU899" s="239" t="s">
        <v>150</v>
      </c>
      <c r="AV899" s="13" t="s">
        <v>81</v>
      </c>
      <c r="AW899" s="13" t="s">
        <v>30</v>
      </c>
      <c r="AX899" s="13" t="s">
        <v>73</v>
      </c>
      <c r="AY899" s="239" t="s">
        <v>142</v>
      </c>
    </row>
    <row r="900" s="14" customFormat="1">
      <c r="A900" s="14"/>
      <c r="B900" s="240"/>
      <c r="C900" s="241"/>
      <c r="D900" s="231" t="s">
        <v>152</v>
      </c>
      <c r="E900" s="242" t="s">
        <v>1</v>
      </c>
      <c r="F900" s="243" t="s">
        <v>158</v>
      </c>
      <c r="G900" s="241"/>
      <c r="H900" s="244">
        <v>8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152</v>
      </c>
      <c r="AU900" s="250" t="s">
        <v>150</v>
      </c>
      <c r="AV900" s="14" t="s">
        <v>150</v>
      </c>
      <c r="AW900" s="14" t="s">
        <v>30</v>
      </c>
      <c r="AX900" s="14" t="s">
        <v>73</v>
      </c>
      <c r="AY900" s="250" t="s">
        <v>142</v>
      </c>
    </row>
    <row r="901" s="13" customFormat="1">
      <c r="A901" s="13"/>
      <c r="B901" s="229"/>
      <c r="C901" s="230"/>
      <c r="D901" s="231" t="s">
        <v>152</v>
      </c>
      <c r="E901" s="232" t="s">
        <v>1</v>
      </c>
      <c r="F901" s="233" t="s">
        <v>199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152</v>
      </c>
      <c r="AU901" s="239" t="s">
        <v>150</v>
      </c>
      <c r="AV901" s="13" t="s">
        <v>81</v>
      </c>
      <c r="AW901" s="13" t="s">
        <v>30</v>
      </c>
      <c r="AX901" s="13" t="s">
        <v>73</v>
      </c>
      <c r="AY901" s="239" t="s">
        <v>142</v>
      </c>
    </row>
    <row r="902" s="14" customFormat="1">
      <c r="A902" s="14"/>
      <c r="B902" s="240"/>
      <c r="C902" s="241"/>
      <c r="D902" s="231" t="s">
        <v>152</v>
      </c>
      <c r="E902" s="242" t="s">
        <v>1</v>
      </c>
      <c r="F902" s="243" t="s">
        <v>283</v>
      </c>
      <c r="G902" s="241"/>
      <c r="H902" s="244">
        <v>20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152</v>
      </c>
      <c r="AU902" s="250" t="s">
        <v>150</v>
      </c>
      <c r="AV902" s="14" t="s">
        <v>150</v>
      </c>
      <c r="AW902" s="14" t="s">
        <v>30</v>
      </c>
      <c r="AX902" s="14" t="s">
        <v>73</v>
      </c>
      <c r="AY902" s="250" t="s">
        <v>142</v>
      </c>
    </row>
    <row r="903" s="13" customFormat="1">
      <c r="A903" s="13"/>
      <c r="B903" s="229"/>
      <c r="C903" s="230"/>
      <c r="D903" s="231" t="s">
        <v>152</v>
      </c>
      <c r="E903" s="232" t="s">
        <v>1</v>
      </c>
      <c r="F903" s="233" t="s">
        <v>201</v>
      </c>
      <c r="G903" s="230"/>
      <c r="H903" s="232" t="s">
        <v>1</v>
      </c>
      <c r="I903" s="234"/>
      <c r="J903" s="230"/>
      <c r="K903" s="230"/>
      <c r="L903" s="235"/>
      <c r="M903" s="236"/>
      <c r="N903" s="237"/>
      <c r="O903" s="237"/>
      <c r="P903" s="237"/>
      <c r="Q903" s="237"/>
      <c r="R903" s="237"/>
      <c r="S903" s="237"/>
      <c r="T903" s="23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9" t="s">
        <v>152</v>
      </c>
      <c r="AU903" s="239" t="s">
        <v>150</v>
      </c>
      <c r="AV903" s="13" t="s">
        <v>81</v>
      </c>
      <c r="AW903" s="13" t="s">
        <v>30</v>
      </c>
      <c r="AX903" s="13" t="s">
        <v>73</v>
      </c>
      <c r="AY903" s="239" t="s">
        <v>142</v>
      </c>
    </row>
    <row r="904" s="14" customFormat="1">
      <c r="A904" s="14"/>
      <c r="B904" s="240"/>
      <c r="C904" s="241"/>
      <c r="D904" s="231" t="s">
        <v>152</v>
      </c>
      <c r="E904" s="242" t="s">
        <v>1</v>
      </c>
      <c r="F904" s="243" t="s">
        <v>338</v>
      </c>
      <c r="G904" s="241"/>
      <c r="H904" s="244">
        <v>30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152</v>
      </c>
      <c r="AU904" s="250" t="s">
        <v>150</v>
      </c>
      <c r="AV904" s="14" t="s">
        <v>150</v>
      </c>
      <c r="AW904" s="14" t="s">
        <v>30</v>
      </c>
      <c r="AX904" s="14" t="s">
        <v>73</v>
      </c>
      <c r="AY904" s="250" t="s">
        <v>142</v>
      </c>
    </row>
    <row r="905" s="13" customFormat="1">
      <c r="A905" s="13"/>
      <c r="B905" s="229"/>
      <c r="C905" s="230"/>
      <c r="D905" s="231" t="s">
        <v>152</v>
      </c>
      <c r="E905" s="232" t="s">
        <v>1</v>
      </c>
      <c r="F905" s="233" t="s">
        <v>203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152</v>
      </c>
      <c r="AU905" s="239" t="s">
        <v>150</v>
      </c>
      <c r="AV905" s="13" t="s">
        <v>81</v>
      </c>
      <c r="AW905" s="13" t="s">
        <v>30</v>
      </c>
      <c r="AX905" s="13" t="s">
        <v>73</v>
      </c>
      <c r="AY905" s="239" t="s">
        <v>142</v>
      </c>
    </row>
    <row r="906" s="14" customFormat="1">
      <c r="A906" s="14"/>
      <c r="B906" s="240"/>
      <c r="C906" s="241"/>
      <c r="D906" s="231" t="s">
        <v>152</v>
      </c>
      <c r="E906" s="242" t="s">
        <v>1</v>
      </c>
      <c r="F906" s="243" t="s">
        <v>219</v>
      </c>
      <c r="G906" s="241"/>
      <c r="H906" s="244">
        <v>10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152</v>
      </c>
      <c r="AU906" s="250" t="s">
        <v>150</v>
      </c>
      <c r="AV906" s="14" t="s">
        <v>150</v>
      </c>
      <c r="AW906" s="14" t="s">
        <v>30</v>
      </c>
      <c r="AX906" s="14" t="s">
        <v>73</v>
      </c>
      <c r="AY906" s="250" t="s">
        <v>142</v>
      </c>
    </row>
    <row r="907" s="13" customFormat="1">
      <c r="A907" s="13"/>
      <c r="B907" s="229"/>
      <c r="C907" s="230"/>
      <c r="D907" s="231" t="s">
        <v>152</v>
      </c>
      <c r="E907" s="232" t="s">
        <v>1</v>
      </c>
      <c r="F907" s="233" t="s">
        <v>974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152</v>
      </c>
      <c r="AU907" s="239" t="s">
        <v>150</v>
      </c>
      <c r="AV907" s="13" t="s">
        <v>81</v>
      </c>
      <c r="AW907" s="13" t="s">
        <v>30</v>
      </c>
      <c r="AX907" s="13" t="s">
        <v>73</v>
      </c>
      <c r="AY907" s="239" t="s">
        <v>142</v>
      </c>
    </row>
    <row r="908" s="14" customFormat="1">
      <c r="A908" s="14"/>
      <c r="B908" s="240"/>
      <c r="C908" s="241"/>
      <c r="D908" s="231" t="s">
        <v>152</v>
      </c>
      <c r="E908" s="242" t="s">
        <v>1</v>
      </c>
      <c r="F908" s="243" t="s">
        <v>283</v>
      </c>
      <c r="G908" s="241"/>
      <c r="H908" s="244">
        <v>20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152</v>
      </c>
      <c r="AU908" s="250" t="s">
        <v>150</v>
      </c>
      <c r="AV908" s="14" t="s">
        <v>150</v>
      </c>
      <c r="AW908" s="14" t="s">
        <v>30</v>
      </c>
      <c r="AX908" s="14" t="s">
        <v>73</v>
      </c>
      <c r="AY908" s="250" t="s">
        <v>142</v>
      </c>
    </row>
    <row r="909" s="13" customFormat="1">
      <c r="A909" s="13"/>
      <c r="B909" s="229"/>
      <c r="C909" s="230"/>
      <c r="D909" s="231" t="s">
        <v>152</v>
      </c>
      <c r="E909" s="232" t="s">
        <v>1</v>
      </c>
      <c r="F909" s="233" t="s">
        <v>975</v>
      </c>
      <c r="G909" s="230"/>
      <c r="H909" s="232" t="s">
        <v>1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9" t="s">
        <v>152</v>
      </c>
      <c r="AU909" s="239" t="s">
        <v>150</v>
      </c>
      <c r="AV909" s="13" t="s">
        <v>81</v>
      </c>
      <c r="AW909" s="13" t="s">
        <v>30</v>
      </c>
      <c r="AX909" s="13" t="s">
        <v>73</v>
      </c>
      <c r="AY909" s="239" t="s">
        <v>142</v>
      </c>
    </row>
    <row r="910" s="14" customFormat="1">
      <c r="A910" s="14"/>
      <c r="B910" s="240"/>
      <c r="C910" s="241"/>
      <c r="D910" s="231" t="s">
        <v>152</v>
      </c>
      <c r="E910" s="242" t="s">
        <v>1</v>
      </c>
      <c r="F910" s="243" t="s">
        <v>347</v>
      </c>
      <c r="G910" s="241"/>
      <c r="H910" s="244">
        <v>32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152</v>
      </c>
      <c r="AU910" s="250" t="s">
        <v>150</v>
      </c>
      <c r="AV910" s="14" t="s">
        <v>150</v>
      </c>
      <c r="AW910" s="14" t="s">
        <v>30</v>
      </c>
      <c r="AX910" s="14" t="s">
        <v>73</v>
      </c>
      <c r="AY910" s="250" t="s">
        <v>142</v>
      </c>
    </row>
    <row r="911" s="15" customFormat="1">
      <c r="A911" s="15"/>
      <c r="B911" s="262"/>
      <c r="C911" s="263"/>
      <c r="D911" s="231" t="s">
        <v>152</v>
      </c>
      <c r="E911" s="264" t="s">
        <v>1</v>
      </c>
      <c r="F911" s="265" t="s">
        <v>173</v>
      </c>
      <c r="G911" s="263"/>
      <c r="H911" s="266">
        <v>190</v>
      </c>
      <c r="I911" s="267"/>
      <c r="J911" s="263"/>
      <c r="K911" s="263"/>
      <c r="L911" s="268"/>
      <c r="M911" s="269"/>
      <c r="N911" s="270"/>
      <c r="O911" s="270"/>
      <c r="P911" s="270"/>
      <c r="Q911" s="270"/>
      <c r="R911" s="270"/>
      <c r="S911" s="270"/>
      <c r="T911" s="271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72" t="s">
        <v>152</v>
      </c>
      <c r="AU911" s="272" t="s">
        <v>150</v>
      </c>
      <c r="AV911" s="15" t="s">
        <v>149</v>
      </c>
      <c r="AW911" s="15" t="s">
        <v>30</v>
      </c>
      <c r="AX911" s="15" t="s">
        <v>81</v>
      </c>
      <c r="AY911" s="272" t="s">
        <v>142</v>
      </c>
    </row>
    <row r="912" s="2" customFormat="1" ht="14.4" customHeight="1">
      <c r="A912" s="38"/>
      <c r="B912" s="39"/>
      <c r="C912" s="251" t="s">
        <v>989</v>
      </c>
      <c r="D912" s="251" t="s">
        <v>155</v>
      </c>
      <c r="E912" s="252" t="s">
        <v>990</v>
      </c>
      <c r="F912" s="253" t="s">
        <v>991</v>
      </c>
      <c r="G912" s="254" t="s">
        <v>286</v>
      </c>
      <c r="H912" s="255">
        <v>261</v>
      </c>
      <c r="I912" s="256"/>
      <c r="J912" s="257">
        <f>ROUND(I912*H912,2)</f>
        <v>0</v>
      </c>
      <c r="K912" s="258"/>
      <c r="L912" s="259"/>
      <c r="M912" s="260" t="s">
        <v>1</v>
      </c>
      <c r="N912" s="261" t="s">
        <v>39</v>
      </c>
      <c r="O912" s="91"/>
      <c r="P912" s="225">
        <f>O912*H912</f>
        <v>0</v>
      </c>
      <c r="Q912" s="225">
        <v>0.00017000000000000001</v>
      </c>
      <c r="R912" s="225">
        <f>Q912*H912</f>
        <v>0.044370000000000007</v>
      </c>
      <c r="S912" s="225">
        <v>0</v>
      </c>
      <c r="T912" s="226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27" t="s">
        <v>347</v>
      </c>
      <c r="AT912" s="227" t="s">
        <v>155</v>
      </c>
      <c r="AU912" s="227" t="s">
        <v>150</v>
      </c>
      <c r="AY912" s="17" t="s">
        <v>142</v>
      </c>
      <c r="BE912" s="228">
        <f>IF(N912="základní",J912,0)</f>
        <v>0</v>
      </c>
      <c r="BF912" s="228">
        <f>IF(N912="snížená",J912,0)</f>
        <v>0</v>
      </c>
      <c r="BG912" s="228">
        <f>IF(N912="zákl. přenesená",J912,0)</f>
        <v>0</v>
      </c>
      <c r="BH912" s="228">
        <f>IF(N912="sníž. přenesená",J912,0)</f>
        <v>0</v>
      </c>
      <c r="BI912" s="228">
        <f>IF(N912="nulová",J912,0)</f>
        <v>0</v>
      </c>
      <c r="BJ912" s="17" t="s">
        <v>150</v>
      </c>
      <c r="BK912" s="228">
        <f>ROUND(I912*H912,2)</f>
        <v>0</v>
      </c>
      <c r="BL912" s="17" t="s">
        <v>265</v>
      </c>
      <c r="BM912" s="227" t="s">
        <v>992</v>
      </c>
    </row>
    <row r="913" s="13" customFormat="1">
      <c r="A913" s="13"/>
      <c r="B913" s="229"/>
      <c r="C913" s="230"/>
      <c r="D913" s="231" t="s">
        <v>152</v>
      </c>
      <c r="E913" s="232" t="s">
        <v>1</v>
      </c>
      <c r="F913" s="233" t="s">
        <v>977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152</v>
      </c>
      <c r="AU913" s="239" t="s">
        <v>150</v>
      </c>
      <c r="AV913" s="13" t="s">
        <v>81</v>
      </c>
      <c r="AW913" s="13" t="s">
        <v>30</v>
      </c>
      <c r="AX913" s="13" t="s">
        <v>73</v>
      </c>
      <c r="AY913" s="239" t="s">
        <v>142</v>
      </c>
    </row>
    <row r="914" s="13" customFormat="1">
      <c r="A914" s="13"/>
      <c r="B914" s="229"/>
      <c r="C914" s="230"/>
      <c r="D914" s="231" t="s">
        <v>152</v>
      </c>
      <c r="E914" s="232" t="s">
        <v>1</v>
      </c>
      <c r="F914" s="233" t="s">
        <v>532</v>
      </c>
      <c r="G914" s="230"/>
      <c r="H914" s="232" t="s">
        <v>1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9" t="s">
        <v>152</v>
      </c>
      <c r="AU914" s="239" t="s">
        <v>150</v>
      </c>
      <c r="AV914" s="13" t="s">
        <v>81</v>
      </c>
      <c r="AW914" s="13" t="s">
        <v>30</v>
      </c>
      <c r="AX914" s="13" t="s">
        <v>73</v>
      </c>
      <c r="AY914" s="239" t="s">
        <v>142</v>
      </c>
    </row>
    <row r="915" s="14" customFormat="1">
      <c r="A915" s="14"/>
      <c r="B915" s="240"/>
      <c r="C915" s="241"/>
      <c r="D915" s="231" t="s">
        <v>152</v>
      </c>
      <c r="E915" s="242" t="s">
        <v>1</v>
      </c>
      <c r="F915" s="243" t="s">
        <v>294</v>
      </c>
      <c r="G915" s="241"/>
      <c r="H915" s="244">
        <v>22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0" t="s">
        <v>152</v>
      </c>
      <c r="AU915" s="250" t="s">
        <v>150</v>
      </c>
      <c r="AV915" s="14" t="s">
        <v>150</v>
      </c>
      <c r="AW915" s="14" t="s">
        <v>30</v>
      </c>
      <c r="AX915" s="14" t="s">
        <v>73</v>
      </c>
      <c r="AY915" s="250" t="s">
        <v>142</v>
      </c>
    </row>
    <row r="916" s="13" customFormat="1">
      <c r="A916" s="13"/>
      <c r="B916" s="229"/>
      <c r="C916" s="230"/>
      <c r="D916" s="231" t="s">
        <v>152</v>
      </c>
      <c r="E916" s="232" t="s">
        <v>1</v>
      </c>
      <c r="F916" s="233" t="s">
        <v>978</v>
      </c>
      <c r="G916" s="230"/>
      <c r="H916" s="232" t="s">
        <v>1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9" t="s">
        <v>152</v>
      </c>
      <c r="AU916" s="239" t="s">
        <v>150</v>
      </c>
      <c r="AV916" s="13" t="s">
        <v>81</v>
      </c>
      <c r="AW916" s="13" t="s">
        <v>30</v>
      </c>
      <c r="AX916" s="13" t="s">
        <v>73</v>
      </c>
      <c r="AY916" s="239" t="s">
        <v>142</v>
      </c>
    </row>
    <row r="917" s="14" customFormat="1">
      <c r="A917" s="14"/>
      <c r="B917" s="240"/>
      <c r="C917" s="241"/>
      <c r="D917" s="231" t="s">
        <v>152</v>
      </c>
      <c r="E917" s="242" t="s">
        <v>1</v>
      </c>
      <c r="F917" s="243" t="s">
        <v>223</v>
      </c>
      <c r="G917" s="241"/>
      <c r="H917" s="244">
        <v>11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0" t="s">
        <v>152</v>
      </c>
      <c r="AU917" s="250" t="s">
        <v>150</v>
      </c>
      <c r="AV917" s="14" t="s">
        <v>150</v>
      </c>
      <c r="AW917" s="14" t="s">
        <v>30</v>
      </c>
      <c r="AX917" s="14" t="s">
        <v>73</v>
      </c>
      <c r="AY917" s="250" t="s">
        <v>142</v>
      </c>
    </row>
    <row r="918" s="13" customFormat="1">
      <c r="A918" s="13"/>
      <c r="B918" s="229"/>
      <c r="C918" s="230"/>
      <c r="D918" s="231" t="s">
        <v>152</v>
      </c>
      <c r="E918" s="232" t="s">
        <v>1</v>
      </c>
      <c r="F918" s="233" t="s">
        <v>979</v>
      </c>
      <c r="G918" s="230"/>
      <c r="H918" s="232" t="s">
        <v>1</v>
      </c>
      <c r="I918" s="234"/>
      <c r="J918" s="230"/>
      <c r="K918" s="230"/>
      <c r="L918" s="235"/>
      <c r="M918" s="236"/>
      <c r="N918" s="237"/>
      <c r="O918" s="237"/>
      <c r="P918" s="237"/>
      <c r="Q918" s="237"/>
      <c r="R918" s="237"/>
      <c r="S918" s="237"/>
      <c r="T918" s="23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9" t="s">
        <v>152</v>
      </c>
      <c r="AU918" s="239" t="s">
        <v>150</v>
      </c>
      <c r="AV918" s="13" t="s">
        <v>81</v>
      </c>
      <c r="AW918" s="13" t="s">
        <v>30</v>
      </c>
      <c r="AX918" s="13" t="s">
        <v>73</v>
      </c>
      <c r="AY918" s="239" t="s">
        <v>142</v>
      </c>
    </row>
    <row r="919" s="14" customFormat="1">
      <c r="A919" s="14"/>
      <c r="B919" s="240"/>
      <c r="C919" s="241"/>
      <c r="D919" s="231" t="s">
        <v>152</v>
      </c>
      <c r="E919" s="242" t="s">
        <v>1</v>
      </c>
      <c r="F919" s="243" t="s">
        <v>219</v>
      </c>
      <c r="G919" s="241"/>
      <c r="H919" s="244">
        <v>10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0" t="s">
        <v>152</v>
      </c>
      <c r="AU919" s="250" t="s">
        <v>150</v>
      </c>
      <c r="AV919" s="14" t="s">
        <v>150</v>
      </c>
      <c r="AW919" s="14" t="s">
        <v>30</v>
      </c>
      <c r="AX919" s="14" t="s">
        <v>73</v>
      </c>
      <c r="AY919" s="250" t="s">
        <v>142</v>
      </c>
    </row>
    <row r="920" s="13" customFormat="1">
      <c r="A920" s="13"/>
      <c r="B920" s="229"/>
      <c r="C920" s="230"/>
      <c r="D920" s="231" t="s">
        <v>152</v>
      </c>
      <c r="E920" s="232" t="s">
        <v>1</v>
      </c>
      <c r="F920" s="233" t="s">
        <v>980</v>
      </c>
      <c r="G920" s="230"/>
      <c r="H920" s="232" t="s">
        <v>1</v>
      </c>
      <c r="I920" s="234"/>
      <c r="J920" s="230"/>
      <c r="K920" s="230"/>
      <c r="L920" s="235"/>
      <c r="M920" s="236"/>
      <c r="N920" s="237"/>
      <c r="O920" s="237"/>
      <c r="P920" s="237"/>
      <c r="Q920" s="237"/>
      <c r="R920" s="237"/>
      <c r="S920" s="237"/>
      <c r="T920" s="23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9" t="s">
        <v>152</v>
      </c>
      <c r="AU920" s="239" t="s">
        <v>150</v>
      </c>
      <c r="AV920" s="13" t="s">
        <v>81</v>
      </c>
      <c r="AW920" s="13" t="s">
        <v>30</v>
      </c>
      <c r="AX920" s="13" t="s">
        <v>73</v>
      </c>
      <c r="AY920" s="239" t="s">
        <v>142</v>
      </c>
    </row>
    <row r="921" s="13" customFormat="1">
      <c r="A921" s="13"/>
      <c r="B921" s="229"/>
      <c r="C921" s="230"/>
      <c r="D921" s="231" t="s">
        <v>152</v>
      </c>
      <c r="E921" s="232" t="s">
        <v>1</v>
      </c>
      <c r="F921" s="233" t="s">
        <v>981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152</v>
      </c>
      <c r="AU921" s="239" t="s">
        <v>150</v>
      </c>
      <c r="AV921" s="13" t="s">
        <v>81</v>
      </c>
      <c r="AW921" s="13" t="s">
        <v>30</v>
      </c>
      <c r="AX921" s="13" t="s">
        <v>73</v>
      </c>
      <c r="AY921" s="239" t="s">
        <v>142</v>
      </c>
    </row>
    <row r="922" s="14" customFormat="1">
      <c r="A922" s="14"/>
      <c r="B922" s="240"/>
      <c r="C922" s="241"/>
      <c r="D922" s="231" t="s">
        <v>152</v>
      </c>
      <c r="E922" s="242" t="s">
        <v>1</v>
      </c>
      <c r="F922" s="243" t="s">
        <v>143</v>
      </c>
      <c r="G922" s="241"/>
      <c r="H922" s="244">
        <v>3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152</v>
      </c>
      <c r="AU922" s="250" t="s">
        <v>150</v>
      </c>
      <c r="AV922" s="14" t="s">
        <v>150</v>
      </c>
      <c r="AW922" s="14" t="s">
        <v>30</v>
      </c>
      <c r="AX922" s="14" t="s">
        <v>73</v>
      </c>
      <c r="AY922" s="250" t="s">
        <v>142</v>
      </c>
    </row>
    <row r="923" s="13" customFormat="1">
      <c r="A923" s="13"/>
      <c r="B923" s="229"/>
      <c r="C923" s="230"/>
      <c r="D923" s="231" t="s">
        <v>152</v>
      </c>
      <c r="E923" s="232" t="s">
        <v>1</v>
      </c>
      <c r="F923" s="233" t="s">
        <v>193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152</v>
      </c>
      <c r="AU923" s="239" t="s">
        <v>150</v>
      </c>
      <c r="AV923" s="13" t="s">
        <v>81</v>
      </c>
      <c r="AW923" s="13" t="s">
        <v>30</v>
      </c>
      <c r="AX923" s="13" t="s">
        <v>73</v>
      </c>
      <c r="AY923" s="239" t="s">
        <v>142</v>
      </c>
    </row>
    <row r="924" s="14" customFormat="1">
      <c r="A924" s="14"/>
      <c r="B924" s="240"/>
      <c r="C924" s="241"/>
      <c r="D924" s="231" t="s">
        <v>152</v>
      </c>
      <c r="E924" s="242" t="s">
        <v>1</v>
      </c>
      <c r="F924" s="243" t="s">
        <v>338</v>
      </c>
      <c r="G924" s="241"/>
      <c r="H924" s="244">
        <v>30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152</v>
      </c>
      <c r="AU924" s="250" t="s">
        <v>150</v>
      </c>
      <c r="AV924" s="14" t="s">
        <v>150</v>
      </c>
      <c r="AW924" s="14" t="s">
        <v>30</v>
      </c>
      <c r="AX924" s="14" t="s">
        <v>73</v>
      </c>
      <c r="AY924" s="250" t="s">
        <v>142</v>
      </c>
    </row>
    <row r="925" s="13" customFormat="1">
      <c r="A925" s="13"/>
      <c r="B925" s="229"/>
      <c r="C925" s="230"/>
      <c r="D925" s="231" t="s">
        <v>152</v>
      </c>
      <c r="E925" s="232" t="s">
        <v>1</v>
      </c>
      <c r="F925" s="233" t="s">
        <v>293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152</v>
      </c>
      <c r="AU925" s="239" t="s">
        <v>150</v>
      </c>
      <c r="AV925" s="13" t="s">
        <v>81</v>
      </c>
      <c r="AW925" s="13" t="s">
        <v>30</v>
      </c>
      <c r="AX925" s="13" t="s">
        <v>73</v>
      </c>
      <c r="AY925" s="239" t="s">
        <v>142</v>
      </c>
    </row>
    <row r="926" s="14" customFormat="1">
      <c r="A926" s="14"/>
      <c r="B926" s="240"/>
      <c r="C926" s="241"/>
      <c r="D926" s="231" t="s">
        <v>152</v>
      </c>
      <c r="E926" s="242" t="s">
        <v>1</v>
      </c>
      <c r="F926" s="243" t="s">
        <v>219</v>
      </c>
      <c r="G926" s="241"/>
      <c r="H926" s="244">
        <v>10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152</v>
      </c>
      <c r="AU926" s="250" t="s">
        <v>150</v>
      </c>
      <c r="AV926" s="14" t="s">
        <v>150</v>
      </c>
      <c r="AW926" s="14" t="s">
        <v>30</v>
      </c>
      <c r="AX926" s="14" t="s">
        <v>73</v>
      </c>
      <c r="AY926" s="250" t="s">
        <v>142</v>
      </c>
    </row>
    <row r="927" s="13" customFormat="1">
      <c r="A927" s="13"/>
      <c r="B927" s="229"/>
      <c r="C927" s="230"/>
      <c r="D927" s="231" t="s">
        <v>152</v>
      </c>
      <c r="E927" s="232" t="s">
        <v>1</v>
      </c>
      <c r="F927" s="233" t="s">
        <v>197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152</v>
      </c>
      <c r="AU927" s="239" t="s">
        <v>150</v>
      </c>
      <c r="AV927" s="13" t="s">
        <v>81</v>
      </c>
      <c r="AW927" s="13" t="s">
        <v>30</v>
      </c>
      <c r="AX927" s="13" t="s">
        <v>73</v>
      </c>
      <c r="AY927" s="239" t="s">
        <v>142</v>
      </c>
    </row>
    <row r="928" s="14" customFormat="1">
      <c r="A928" s="14"/>
      <c r="B928" s="240"/>
      <c r="C928" s="241"/>
      <c r="D928" s="231" t="s">
        <v>152</v>
      </c>
      <c r="E928" s="242" t="s">
        <v>1</v>
      </c>
      <c r="F928" s="243" t="s">
        <v>219</v>
      </c>
      <c r="G928" s="241"/>
      <c r="H928" s="244">
        <v>10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152</v>
      </c>
      <c r="AU928" s="250" t="s">
        <v>150</v>
      </c>
      <c r="AV928" s="14" t="s">
        <v>150</v>
      </c>
      <c r="AW928" s="14" t="s">
        <v>30</v>
      </c>
      <c r="AX928" s="14" t="s">
        <v>73</v>
      </c>
      <c r="AY928" s="250" t="s">
        <v>142</v>
      </c>
    </row>
    <row r="929" s="13" customFormat="1">
      <c r="A929" s="13"/>
      <c r="B929" s="229"/>
      <c r="C929" s="230"/>
      <c r="D929" s="231" t="s">
        <v>152</v>
      </c>
      <c r="E929" s="232" t="s">
        <v>1</v>
      </c>
      <c r="F929" s="233" t="s">
        <v>982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152</v>
      </c>
      <c r="AU929" s="239" t="s">
        <v>150</v>
      </c>
      <c r="AV929" s="13" t="s">
        <v>81</v>
      </c>
      <c r="AW929" s="13" t="s">
        <v>30</v>
      </c>
      <c r="AX929" s="13" t="s">
        <v>73</v>
      </c>
      <c r="AY929" s="239" t="s">
        <v>142</v>
      </c>
    </row>
    <row r="930" s="13" customFormat="1">
      <c r="A930" s="13"/>
      <c r="B930" s="229"/>
      <c r="C930" s="230"/>
      <c r="D930" s="231" t="s">
        <v>152</v>
      </c>
      <c r="E930" s="232" t="s">
        <v>1</v>
      </c>
      <c r="F930" s="233" t="s">
        <v>983</v>
      </c>
      <c r="G930" s="230"/>
      <c r="H930" s="232" t="s">
        <v>1</v>
      </c>
      <c r="I930" s="234"/>
      <c r="J930" s="230"/>
      <c r="K930" s="230"/>
      <c r="L930" s="235"/>
      <c r="M930" s="236"/>
      <c r="N930" s="237"/>
      <c r="O930" s="237"/>
      <c r="P930" s="237"/>
      <c r="Q930" s="237"/>
      <c r="R930" s="237"/>
      <c r="S930" s="237"/>
      <c r="T930" s="238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9" t="s">
        <v>152</v>
      </c>
      <c r="AU930" s="239" t="s">
        <v>150</v>
      </c>
      <c r="AV930" s="13" t="s">
        <v>81</v>
      </c>
      <c r="AW930" s="13" t="s">
        <v>30</v>
      </c>
      <c r="AX930" s="13" t="s">
        <v>73</v>
      </c>
      <c r="AY930" s="239" t="s">
        <v>142</v>
      </c>
    </row>
    <row r="931" s="14" customFormat="1">
      <c r="A931" s="14"/>
      <c r="B931" s="240"/>
      <c r="C931" s="241"/>
      <c r="D931" s="231" t="s">
        <v>152</v>
      </c>
      <c r="E931" s="242" t="s">
        <v>1</v>
      </c>
      <c r="F931" s="243" t="s">
        <v>232</v>
      </c>
      <c r="G931" s="241"/>
      <c r="H931" s="244">
        <v>13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152</v>
      </c>
      <c r="AU931" s="250" t="s">
        <v>150</v>
      </c>
      <c r="AV931" s="14" t="s">
        <v>150</v>
      </c>
      <c r="AW931" s="14" t="s">
        <v>30</v>
      </c>
      <c r="AX931" s="14" t="s">
        <v>73</v>
      </c>
      <c r="AY931" s="250" t="s">
        <v>142</v>
      </c>
    </row>
    <row r="932" s="13" customFormat="1">
      <c r="A932" s="13"/>
      <c r="B932" s="229"/>
      <c r="C932" s="230"/>
      <c r="D932" s="231" t="s">
        <v>152</v>
      </c>
      <c r="E932" s="232" t="s">
        <v>1</v>
      </c>
      <c r="F932" s="233" t="s">
        <v>203</v>
      </c>
      <c r="G932" s="230"/>
      <c r="H932" s="232" t="s">
        <v>1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9" t="s">
        <v>152</v>
      </c>
      <c r="AU932" s="239" t="s">
        <v>150</v>
      </c>
      <c r="AV932" s="13" t="s">
        <v>81</v>
      </c>
      <c r="AW932" s="13" t="s">
        <v>30</v>
      </c>
      <c r="AX932" s="13" t="s">
        <v>73</v>
      </c>
      <c r="AY932" s="239" t="s">
        <v>142</v>
      </c>
    </row>
    <row r="933" s="14" customFormat="1">
      <c r="A933" s="14"/>
      <c r="B933" s="240"/>
      <c r="C933" s="241"/>
      <c r="D933" s="231" t="s">
        <v>152</v>
      </c>
      <c r="E933" s="242" t="s">
        <v>1</v>
      </c>
      <c r="F933" s="243" t="s">
        <v>171</v>
      </c>
      <c r="G933" s="241"/>
      <c r="H933" s="244">
        <v>6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152</v>
      </c>
      <c r="AU933" s="250" t="s">
        <v>150</v>
      </c>
      <c r="AV933" s="14" t="s">
        <v>150</v>
      </c>
      <c r="AW933" s="14" t="s">
        <v>30</v>
      </c>
      <c r="AX933" s="14" t="s">
        <v>73</v>
      </c>
      <c r="AY933" s="250" t="s">
        <v>142</v>
      </c>
    </row>
    <row r="934" s="13" customFormat="1">
      <c r="A934" s="13"/>
      <c r="B934" s="229"/>
      <c r="C934" s="230"/>
      <c r="D934" s="231" t="s">
        <v>152</v>
      </c>
      <c r="E934" s="232" t="s">
        <v>1</v>
      </c>
      <c r="F934" s="233" t="s">
        <v>189</v>
      </c>
      <c r="G934" s="230"/>
      <c r="H934" s="232" t="s">
        <v>1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9" t="s">
        <v>152</v>
      </c>
      <c r="AU934" s="239" t="s">
        <v>150</v>
      </c>
      <c r="AV934" s="13" t="s">
        <v>81</v>
      </c>
      <c r="AW934" s="13" t="s">
        <v>30</v>
      </c>
      <c r="AX934" s="13" t="s">
        <v>73</v>
      </c>
      <c r="AY934" s="239" t="s">
        <v>142</v>
      </c>
    </row>
    <row r="935" s="14" customFormat="1">
      <c r="A935" s="14"/>
      <c r="B935" s="240"/>
      <c r="C935" s="241"/>
      <c r="D935" s="231" t="s">
        <v>152</v>
      </c>
      <c r="E935" s="242" t="s">
        <v>1</v>
      </c>
      <c r="F935" s="243" t="s">
        <v>299</v>
      </c>
      <c r="G935" s="241"/>
      <c r="H935" s="244">
        <v>23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0" t="s">
        <v>152</v>
      </c>
      <c r="AU935" s="250" t="s">
        <v>150</v>
      </c>
      <c r="AV935" s="14" t="s">
        <v>150</v>
      </c>
      <c r="AW935" s="14" t="s">
        <v>30</v>
      </c>
      <c r="AX935" s="14" t="s">
        <v>73</v>
      </c>
      <c r="AY935" s="250" t="s">
        <v>142</v>
      </c>
    </row>
    <row r="936" s="13" customFormat="1">
      <c r="A936" s="13"/>
      <c r="B936" s="229"/>
      <c r="C936" s="230"/>
      <c r="D936" s="231" t="s">
        <v>152</v>
      </c>
      <c r="E936" s="232" t="s">
        <v>1</v>
      </c>
      <c r="F936" s="233" t="s">
        <v>193</v>
      </c>
      <c r="G936" s="230"/>
      <c r="H936" s="232" t="s">
        <v>1</v>
      </c>
      <c r="I936" s="234"/>
      <c r="J936" s="230"/>
      <c r="K936" s="230"/>
      <c r="L936" s="235"/>
      <c r="M936" s="236"/>
      <c r="N936" s="237"/>
      <c r="O936" s="237"/>
      <c r="P936" s="237"/>
      <c r="Q936" s="237"/>
      <c r="R936" s="237"/>
      <c r="S936" s="237"/>
      <c r="T936" s="23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9" t="s">
        <v>152</v>
      </c>
      <c r="AU936" s="239" t="s">
        <v>150</v>
      </c>
      <c r="AV936" s="13" t="s">
        <v>81</v>
      </c>
      <c r="AW936" s="13" t="s">
        <v>30</v>
      </c>
      <c r="AX936" s="13" t="s">
        <v>73</v>
      </c>
      <c r="AY936" s="239" t="s">
        <v>142</v>
      </c>
    </row>
    <row r="937" s="14" customFormat="1">
      <c r="A937" s="14"/>
      <c r="B937" s="240"/>
      <c r="C937" s="241"/>
      <c r="D937" s="231" t="s">
        <v>152</v>
      </c>
      <c r="E937" s="242" t="s">
        <v>1</v>
      </c>
      <c r="F937" s="243" t="s">
        <v>347</v>
      </c>
      <c r="G937" s="241"/>
      <c r="H937" s="244">
        <v>32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152</v>
      </c>
      <c r="AU937" s="250" t="s">
        <v>150</v>
      </c>
      <c r="AV937" s="14" t="s">
        <v>150</v>
      </c>
      <c r="AW937" s="14" t="s">
        <v>30</v>
      </c>
      <c r="AX937" s="14" t="s">
        <v>73</v>
      </c>
      <c r="AY937" s="250" t="s">
        <v>142</v>
      </c>
    </row>
    <row r="938" s="13" customFormat="1">
      <c r="A938" s="13"/>
      <c r="B938" s="229"/>
      <c r="C938" s="230"/>
      <c r="D938" s="231" t="s">
        <v>152</v>
      </c>
      <c r="E938" s="232" t="s">
        <v>1</v>
      </c>
      <c r="F938" s="233" t="s">
        <v>984</v>
      </c>
      <c r="G938" s="230"/>
      <c r="H938" s="232" t="s">
        <v>1</v>
      </c>
      <c r="I938" s="234"/>
      <c r="J938" s="230"/>
      <c r="K938" s="230"/>
      <c r="L938" s="235"/>
      <c r="M938" s="236"/>
      <c r="N938" s="237"/>
      <c r="O938" s="237"/>
      <c r="P938" s="237"/>
      <c r="Q938" s="237"/>
      <c r="R938" s="237"/>
      <c r="S938" s="237"/>
      <c r="T938" s="23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9" t="s">
        <v>152</v>
      </c>
      <c r="AU938" s="239" t="s">
        <v>150</v>
      </c>
      <c r="AV938" s="13" t="s">
        <v>81</v>
      </c>
      <c r="AW938" s="13" t="s">
        <v>30</v>
      </c>
      <c r="AX938" s="13" t="s">
        <v>73</v>
      </c>
      <c r="AY938" s="239" t="s">
        <v>142</v>
      </c>
    </row>
    <row r="939" s="13" customFormat="1">
      <c r="A939" s="13"/>
      <c r="B939" s="229"/>
      <c r="C939" s="230"/>
      <c r="D939" s="231" t="s">
        <v>152</v>
      </c>
      <c r="E939" s="232" t="s">
        <v>1</v>
      </c>
      <c r="F939" s="233" t="s">
        <v>191</v>
      </c>
      <c r="G939" s="230"/>
      <c r="H939" s="232" t="s">
        <v>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152</v>
      </c>
      <c r="AU939" s="239" t="s">
        <v>150</v>
      </c>
      <c r="AV939" s="13" t="s">
        <v>81</v>
      </c>
      <c r="AW939" s="13" t="s">
        <v>30</v>
      </c>
      <c r="AX939" s="13" t="s">
        <v>73</v>
      </c>
      <c r="AY939" s="239" t="s">
        <v>142</v>
      </c>
    </row>
    <row r="940" s="14" customFormat="1">
      <c r="A940" s="14"/>
      <c r="B940" s="240"/>
      <c r="C940" s="241"/>
      <c r="D940" s="231" t="s">
        <v>152</v>
      </c>
      <c r="E940" s="242" t="s">
        <v>1</v>
      </c>
      <c r="F940" s="243" t="s">
        <v>369</v>
      </c>
      <c r="G940" s="241"/>
      <c r="H940" s="244">
        <v>37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0" t="s">
        <v>152</v>
      </c>
      <c r="AU940" s="250" t="s">
        <v>150</v>
      </c>
      <c r="AV940" s="14" t="s">
        <v>150</v>
      </c>
      <c r="AW940" s="14" t="s">
        <v>30</v>
      </c>
      <c r="AX940" s="14" t="s">
        <v>73</v>
      </c>
      <c r="AY940" s="250" t="s">
        <v>142</v>
      </c>
    </row>
    <row r="941" s="13" customFormat="1">
      <c r="A941" s="13"/>
      <c r="B941" s="229"/>
      <c r="C941" s="230"/>
      <c r="D941" s="231" t="s">
        <v>152</v>
      </c>
      <c r="E941" s="232" t="s">
        <v>1</v>
      </c>
      <c r="F941" s="233" t="s">
        <v>201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152</v>
      </c>
      <c r="AU941" s="239" t="s">
        <v>150</v>
      </c>
      <c r="AV941" s="13" t="s">
        <v>81</v>
      </c>
      <c r="AW941" s="13" t="s">
        <v>30</v>
      </c>
      <c r="AX941" s="13" t="s">
        <v>73</v>
      </c>
      <c r="AY941" s="239" t="s">
        <v>142</v>
      </c>
    </row>
    <row r="942" s="14" customFormat="1">
      <c r="A942" s="14"/>
      <c r="B942" s="240"/>
      <c r="C942" s="241"/>
      <c r="D942" s="231" t="s">
        <v>152</v>
      </c>
      <c r="E942" s="242" t="s">
        <v>1</v>
      </c>
      <c r="F942" s="243" t="s">
        <v>219</v>
      </c>
      <c r="G942" s="241"/>
      <c r="H942" s="244">
        <v>10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152</v>
      </c>
      <c r="AU942" s="250" t="s">
        <v>150</v>
      </c>
      <c r="AV942" s="14" t="s">
        <v>150</v>
      </c>
      <c r="AW942" s="14" t="s">
        <v>30</v>
      </c>
      <c r="AX942" s="14" t="s">
        <v>73</v>
      </c>
      <c r="AY942" s="250" t="s">
        <v>142</v>
      </c>
    </row>
    <row r="943" s="13" customFormat="1">
      <c r="A943" s="13"/>
      <c r="B943" s="229"/>
      <c r="C943" s="230"/>
      <c r="D943" s="231" t="s">
        <v>152</v>
      </c>
      <c r="E943" s="232" t="s">
        <v>1</v>
      </c>
      <c r="F943" s="233" t="s">
        <v>975</v>
      </c>
      <c r="G943" s="230"/>
      <c r="H943" s="232" t="s">
        <v>1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9" t="s">
        <v>152</v>
      </c>
      <c r="AU943" s="239" t="s">
        <v>150</v>
      </c>
      <c r="AV943" s="13" t="s">
        <v>81</v>
      </c>
      <c r="AW943" s="13" t="s">
        <v>30</v>
      </c>
      <c r="AX943" s="13" t="s">
        <v>73</v>
      </c>
      <c r="AY943" s="239" t="s">
        <v>142</v>
      </c>
    </row>
    <row r="944" s="14" customFormat="1">
      <c r="A944" s="14"/>
      <c r="B944" s="240"/>
      <c r="C944" s="241"/>
      <c r="D944" s="231" t="s">
        <v>152</v>
      </c>
      <c r="E944" s="242" t="s">
        <v>1</v>
      </c>
      <c r="F944" s="243" t="s">
        <v>406</v>
      </c>
      <c r="G944" s="241"/>
      <c r="H944" s="244">
        <v>44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152</v>
      </c>
      <c r="AU944" s="250" t="s">
        <v>150</v>
      </c>
      <c r="AV944" s="14" t="s">
        <v>150</v>
      </c>
      <c r="AW944" s="14" t="s">
        <v>30</v>
      </c>
      <c r="AX944" s="14" t="s">
        <v>73</v>
      </c>
      <c r="AY944" s="250" t="s">
        <v>142</v>
      </c>
    </row>
    <row r="945" s="15" customFormat="1">
      <c r="A945" s="15"/>
      <c r="B945" s="262"/>
      <c r="C945" s="263"/>
      <c r="D945" s="231" t="s">
        <v>152</v>
      </c>
      <c r="E945" s="264" t="s">
        <v>1</v>
      </c>
      <c r="F945" s="265" t="s">
        <v>173</v>
      </c>
      <c r="G945" s="263"/>
      <c r="H945" s="266">
        <v>261</v>
      </c>
      <c r="I945" s="267"/>
      <c r="J945" s="263"/>
      <c r="K945" s="263"/>
      <c r="L945" s="268"/>
      <c r="M945" s="269"/>
      <c r="N945" s="270"/>
      <c r="O945" s="270"/>
      <c r="P945" s="270"/>
      <c r="Q945" s="270"/>
      <c r="R945" s="270"/>
      <c r="S945" s="270"/>
      <c r="T945" s="271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72" t="s">
        <v>152</v>
      </c>
      <c r="AU945" s="272" t="s">
        <v>150</v>
      </c>
      <c r="AV945" s="15" t="s">
        <v>149</v>
      </c>
      <c r="AW945" s="15" t="s">
        <v>30</v>
      </c>
      <c r="AX945" s="15" t="s">
        <v>81</v>
      </c>
      <c r="AY945" s="272" t="s">
        <v>142</v>
      </c>
    </row>
    <row r="946" s="2" customFormat="1" ht="14.4" customHeight="1">
      <c r="A946" s="38"/>
      <c r="B946" s="39"/>
      <c r="C946" s="251" t="s">
        <v>993</v>
      </c>
      <c r="D946" s="251" t="s">
        <v>155</v>
      </c>
      <c r="E946" s="252" t="s">
        <v>994</v>
      </c>
      <c r="F946" s="253" t="s">
        <v>995</v>
      </c>
      <c r="G946" s="254" t="s">
        <v>164</v>
      </c>
      <c r="H946" s="255">
        <v>2</v>
      </c>
      <c r="I946" s="256"/>
      <c r="J946" s="257">
        <f>ROUND(I946*H946,2)</f>
        <v>0</v>
      </c>
      <c r="K946" s="258"/>
      <c r="L946" s="259"/>
      <c r="M946" s="260" t="s">
        <v>1</v>
      </c>
      <c r="N946" s="261" t="s">
        <v>39</v>
      </c>
      <c r="O946" s="91"/>
      <c r="P946" s="225">
        <f>O946*H946</f>
        <v>0</v>
      </c>
      <c r="Q946" s="225">
        <v>0.00016000000000000001</v>
      </c>
      <c r="R946" s="225">
        <f>Q946*H946</f>
        <v>0.00032000000000000003</v>
      </c>
      <c r="S946" s="225">
        <v>0</v>
      </c>
      <c r="T946" s="226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347</v>
      </c>
      <c r="AT946" s="227" t="s">
        <v>155</v>
      </c>
      <c r="AU946" s="227" t="s">
        <v>150</v>
      </c>
      <c r="AY946" s="17" t="s">
        <v>142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150</v>
      </c>
      <c r="BK946" s="228">
        <f>ROUND(I946*H946,2)</f>
        <v>0</v>
      </c>
      <c r="BL946" s="17" t="s">
        <v>265</v>
      </c>
      <c r="BM946" s="227" t="s">
        <v>996</v>
      </c>
    </row>
    <row r="947" s="13" customFormat="1">
      <c r="A947" s="13"/>
      <c r="B947" s="229"/>
      <c r="C947" s="230"/>
      <c r="D947" s="231" t="s">
        <v>152</v>
      </c>
      <c r="E947" s="232" t="s">
        <v>1</v>
      </c>
      <c r="F947" s="233" t="s">
        <v>419</v>
      </c>
      <c r="G947" s="230"/>
      <c r="H947" s="232" t="s">
        <v>1</v>
      </c>
      <c r="I947" s="234"/>
      <c r="J947" s="230"/>
      <c r="K947" s="230"/>
      <c r="L947" s="235"/>
      <c r="M947" s="236"/>
      <c r="N947" s="237"/>
      <c r="O947" s="237"/>
      <c r="P947" s="237"/>
      <c r="Q947" s="237"/>
      <c r="R947" s="237"/>
      <c r="S947" s="237"/>
      <c r="T947" s="23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9" t="s">
        <v>152</v>
      </c>
      <c r="AU947" s="239" t="s">
        <v>150</v>
      </c>
      <c r="AV947" s="13" t="s">
        <v>81</v>
      </c>
      <c r="AW947" s="13" t="s">
        <v>30</v>
      </c>
      <c r="AX947" s="13" t="s">
        <v>73</v>
      </c>
      <c r="AY947" s="239" t="s">
        <v>142</v>
      </c>
    </row>
    <row r="948" s="14" customFormat="1">
      <c r="A948" s="14"/>
      <c r="B948" s="240"/>
      <c r="C948" s="241"/>
      <c r="D948" s="231" t="s">
        <v>152</v>
      </c>
      <c r="E948" s="242" t="s">
        <v>1</v>
      </c>
      <c r="F948" s="243" t="s">
        <v>150</v>
      </c>
      <c r="G948" s="241"/>
      <c r="H948" s="244">
        <v>2</v>
      </c>
      <c r="I948" s="245"/>
      <c r="J948" s="241"/>
      <c r="K948" s="241"/>
      <c r="L948" s="246"/>
      <c r="M948" s="247"/>
      <c r="N948" s="248"/>
      <c r="O948" s="248"/>
      <c r="P948" s="248"/>
      <c r="Q948" s="248"/>
      <c r="R948" s="248"/>
      <c r="S948" s="248"/>
      <c r="T948" s="24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0" t="s">
        <v>152</v>
      </c>
      <c r="AU948" s="250" t="s">
        <v>150</v>
      </c>
      <c r="AV948" s="14" t="s">
        <v>150</v>
      </c>
      <c r="AW948" s="14" t="s">
        <v>30</v>
      </c>
      <c r="AX948" s="14" t="s">
        <v>81</v>
      </c>
      <c r="AY948" s="250" t="s">
        <v>142</v>
      </c>
    </row>
    <row r="949" s="2" customFormat="1" ht="24.15" customHeight="1">
      <c r="A949" s="38"/>
      <c r="B949" s="39"/>
      <c r="C949" s="215" t="s">
        <v>997</v>
      </c>
      <c r="D949" s="215" t="s">
        <v>145</v>
      </c>
      <c r="E949" s="216" t="s">
        <v>998</v>
      </c>
      <c r="F949" s="217" t="s">
        <v>999</v>
      </c>
      <c r="G949" s="218" t="s">
        <v>286</v>
      </c>
      <c r="H949" s="219">
        <v>8</v>
      </c>
      <c r="I949" s="220"/>
      <c r="J949" s="221">
        <f>ROUND(I949*H949,2)</f>
        <v>0</v>
      </c>
      <c r="K949" s="222"/>
      <c r="L949" s="44"/>
      <c r="M949" s="223" t="s">
        <v>1</v>
      </c>
      <c r="N949" s="224" t="s">
        <v>39</v>
      </c>
      <c r="O949" s="91"/>
      <c r="P949" s="225">
        <f>O949*H949</f>
        <v>0</v>
      </c>
      <c r="Q949" s="225">
        <v>0</v>
      </c>
      <c r="R949" s="225">
        <f>Q949*H949</f>
        <v>0</v>
      </c>
      <c r="S949" s="225">
        <v>0</v>
      </c>
      <c r="T949" s="226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7" t="s">
        <v>265</v>
      </c>
      <c r="AT949" s="227" t="s">
        <v>145</v>
      </c>
      <c r="AU949" s="227" t="s">
        <v>150</v>
      </c>
      <c r="AY949" s="17" t="s">
        <v>142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17" t="s">
        <v>150</v>
      </c>
      <c r="BK949" s="228">
        <f>ROUND(I949*H949,2)</f>
        <v>0</v>
      </c>
      <c r="BL949" s="17" t="s">
        <v>265</v>
      </c>
      <c r="BM949" s="227" t="s">
        <v>1000</v>
      </c>
    </row>
    <row r="950" s="13" customFormat="1">
      <c r="A950" s="13"/>
      <c r="B950" s="229"/>
      <c r="C950" s="230"/>
      <c r="D950" s="231" t="s">
        <v>152</v>
      </c>
      <c r="E950" s="232" t="s">
        <v>1</v>
      </c>
      <c r="F950" s="233" t="s">
        <v>1001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152</v>
      </c>
      <c r="AU950" s="239" t="s">
        <v>150</v>
      </c>
      <c r="AV950" s="13" t="s">
        <v>81</v>
      </c>
      <c r="AW950" s="13" t="s">
        <v>30</v>
      </c>
      <c r="AX950" s="13" t="s">
        <v>73</v>
      </c>
      <c r="AY950" s="239" t="s">
        <v>142</v>
      </c>
    </row>
    <row r="951" s="14" customFormat="1">
      <c r="A951" s="14"/>
      <c r="B951" s="240"/>
      <c r="C951" s="241"/>
      <c r="D951" s="231" t="s">
        <v>152</v>
      </c>
      <c r="E951" s="242" t="s">
        <v>1</v>
      </c>
      <c r="F951" s="243" t="s">
        <v>158</v>
      </c>
      <c r="G951" s="241"/>
      <c r="H951" s="244">
        <v>8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152</v>
      </c>
      <c r="AU951" s="250" t="s">
        <v>150</v>
      </c>
      <c r="AV951" s="14" t="s">
        <v>150</v>
      </c>
      <c r="AW951" s="14" t="s">
        <v>30</v>
      </c>
      <c r="AX951" s="14" t="s">
        <v>81</v>
      </c>
      <c r="AY951" s="250" t="s">
        <v>142</v>
      </c>
    </row>
    <row r="952" s="2" customFormat="1" ht="14.4" customHeight="1">
      <c r="A952" s="38"/>
      <c r="B952" s="39"/>
      <c r="C952" s="251" t="s">
        <v>1002</v>
      </c>
      <c r="D952" s="251" t="s">
        <v>155</v>
      </c>
      <c r="E952" s="252" t="s">
        <v>1003</v>
      </c>
      <c r="F952" s="253" t="s">
        <v>1004</v>
      </c>
      <c r="G952" s="254" t="s">
        <v>286</v>
      </c>
      <c r="H952" s="255">
        <v>8</v>
      </c>
      <c r="I952" s="256"/>
      <c r="J952" s="257">
        <f>ROUND(I952*H952,2)</f>
        <v>0</v>
      </c>
      <c r="K952" s="258"/>
      <c r="L952" s="259"/>
      <c r="M952" s="260" t="s">
        <v>1</v>
      </c>
      <c r="N952" s="261" t="s">
        <v>39</v>
      </c>
      <c r="O952" s="91"/>
      <c r="P952" s="225">
        <f>O952*H952</f>
        <v>0</v>
      </c>
      <c r="Q952" s="225">
        <v>0.00025000000000000001</v>
      </c>
      <c r="R952" s="225">
        <f>Q952*H952</f>
        <v>0.002</v>
      </c>
      <c r="S952" s="225">
        <v>0</v>
      </c>
      <c r="T952" s="226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27" t="s">
        <v>347</v>
      </c>
      <c r="AT952" s="227" t="s">
        <v>155</v>
      </c>
      <c r="AU952" s="227" t="s">
        <v>150</v>
      </c>
      <c r="AY952" s="17" t="s">
        <v>142</v>
      </c>
      <c r="BE952" s="228">
        <f>IF(N952="základní",J952,0)</f>
        <v>0</v>
      </c>
      <c r="BF952" s="228">
        <f>IF(N952="snížená",J952,0)</f>
        <v>0</v>
      </c>
      <c r="BG952" s="228">
        <f>IF(N952="zákl. přenesená",J952,0)</f>
        <v>0</v>
      </c>
      <c r="BH952" s="228">
        <f>IF(N952="sníž. přenesená",J952,0)</f>
        <v>0</v>
      </c>
      <c r="BI952" s="228">
        <f>IF(N952="nulová",J952,0)</f>
        <v>0</v>
      </c>
      <c r="BJ952" s="17" t="s">
        <v>150</v>
      </c>
      <c r="BK952" s="228">
        <f>ROUND(I952*H952,2)</f>
        <v>0</v>
      </c>
      <c r="BL952" s="17" t="s">
        <v>265</v>
      </c>
      <c r="BM952" s="227" t="s">
        <v>1005</v>
      </c>
    </row>
    <row r="953" s="13" customFormat="1">
      <c r="A953" s="13"/>
      <c r="B953" s="229"/>
      <c r="C953" s="230"/>
      <c r="D953" s="231" t="s">
        <v>152</v>
      </c>
      <c r="E953" s="232" t="s">
        <v>1</v>
      </c>
      <c r="F953" s="233" t="s">
        <v>1001</v>
      </c>
      <c r="G953" s="230"/>
      <c r="H953" s="232" t="s">
        <v>1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9" t="s">
        <v>152</v>
      </c>
      <c r="AU953" s="239" t="s">
        <v>150</v>
      </c>
      <c r="AV953" s="13" t="s">
        <v>81</v>
      </c>
      <c r="AW953" s="13" t="s">
        <v>30</v>
      </c>
      <c r="AX953" s="13" t="s">
        <v>73</v>
      </c>
      <c r="AY953" s="239" t="s">
        <v>142</v>
      </c>
    </row>
    <row r="954" s="14" customFormat="1">
      <c r="A954" s="14"/>
      <c r="B954" s="240"/>
      <c r="C954" s="241"/>
      <c r="D954" s="231" t="s">
        <v>152</v>
      </c>
      <c r="E954" s="242" t="s">
        <v>1</v>
      </c>
      <c r="F954" s="243" t="s">
        <v>158</v>
      </c>
      <c r="G954" s="241"/>
      <c r="H954" s="244">
        <v>8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0" t="s">
        <v>152</v>
      </c>
      <c r="AU954" s="250" t="s">
        <v>150</v>
      </c>
      <c r="AV954" s="14" t="s">
        <v>150</v>
      </c>
      <c r="AW954" s="14" t="s">
        <v>30</v>
      </c>
      <c r="AX954" s="14" t="s">
        <v>81</v>
      </c>
      <c r="AY954" s="250" t="s">
        <v>142</v>
      </c>
    </row>
    <row r="955" s="2" customFormat="1" ht="24.15" customHeight="1">
      <c r="A955" s="38"/>
      <c r="B955" s="39"/>
      <c r="C955" s="215" t="s">
        <v>1006</v>
      </c>
      <c r="D955" s="215" t="s">
        <v>145</v>
      </c>
      <c r="E955" s="216" t="s">
        <v>1007</v>
      </c>
      <c r="F955" s="217" t="s">
        <v>1008</v>
      </c>
      <c r="G955" s="218" t="s">
        <v>164</v>
      </c>
      <c r="H955" s="219">
        <v>8</v>
      </c>
      <c r="I955" s="220"/>
      <c r="J955" s="221">
        <f>ROUND(I955*H955,2)</f>
        <v>0</v>
      </c>
      <c r="K955" s="222"/>
      <c r="L955" s="44"/>
      <c r="M955" s="223" t="s">
        <v>1</v>
      </c>
      <c r="N955" s="224" t="s">
        <v>39</v>
      </c>
      <c r="O955" s="91"/>
      <c r="P955" s="225">
        <f>O955*H955</f>
        <v>0</v>
      </c>
      <c r="Q955" s="225">
        <v>0</v>
      </c>
      <c r="R955" s="225">
        <f>Q955*H955</f>
        <v>0</v>
      </c>
      <c r="S955" s="225">
        <v>0</v>
      </c>
      <c r="T955" s="226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227" t="s">
        <v>265</v>
      </c>
      <c r="AT955" s="227" t="s">
        <v>145</v>
      </c>
      <c r="AU955" s="227" t="s">
        <v>150</v>
      </c>
      <c r="AY955" s="17" t="s">
        <v>142</v>
      </c>
      <c r="BE955" s="228">
        <f>IF(N955="základní",J955,0)</f>
        <v>0</v>
      </c>
      <c r="BF955" s="228">
        <f>IF(N955="snížená",J955,0)</f>
        <v>0</v>
      </c>
      <c r="BG955" s="228">
        <f>IF(N955="zákl. přenesená",J955,0)</f>
        <v>0</v>
      </c>
      <c r="BH955" s="228">
        <f>IF(N955="sníž. přenesená",J955,0)</f>
        <v>0</v>
      </c>
      <c r="BI955" s="228">
        <f>IF(N955="nulová",J955,0)</f>
        <v>0</v>
      </c>
      <c r="BJ955" s="17" t="s">
        <v>150</v>
      </c>
      <c r="BK955" s="228">
        <f>ROUND(I955*H955,2)</f>
        <v>0</v>
      </c>
      <c r="BL955" s="17" t="s">
        <v>265</v>
      </c>
      <c r="BM955" s="227" t="s">
        <v>1009</v>
      </c>
    </row>
    <row r="956" s="2" customFormat="1" ht="24.15" customHeight="1">
      <c r="A956" s="38"/>
      <c r="B956" s="39"/>
      <c r="C956" s="215" t="s">
        <v>1010</v>
      </c>
      <c r="D956" s="215" t="s">
        <v>145</v>
      </c>
      <c r="E956" s="216" t="s">
        <v>1011</v>
      </c>
      <c r="F956" s="217" t="s">
        <v>1012</v>
      </c>
      <c r="G956" s="218" t="s">
        <v>164</v>
      </c>
      <c r="H956" s="219">
        <v>1</v>
      </c>
      <c r="I956" s="220"/>
      <c r="J956" s="221">
        <f>ROUND(I956*H956,2)</f>
        <v>0</v>
      </c>
      <c r="K956" s="222"/>
      <c r="L956" s="44"/>
      <c r="M956" s="223" t="s">
        <v>1</v>
      </c>
      <c r="N956" s="224" t="s">
        <v>39</v>
      </c>
      <c r="O956" s="91"/>
      <c r="P956" s="225">
        <f>O956*H956</f>
        <v>0</v>
      </c>
      <c r="Q956" s="225">
        <v>0</v>
      </c>
      <c r="R956" s="225">
        <f>Q956*H956</f>
        <v>0</v>
      </c>
      <c r="S956" s="225">
        <v>0</v>
      </c>
      <c r="T956" s="226">
        <f>S956*H956</f>
        <v>0</v>
      </c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R956" s="227" t="s">
        <v>265</v>
      </c>
      <c r="AT956" s="227" t="s">
        <v>145</v>
      </c>
      <c r="AU956" s="227" t="s">
        <v>150</v>
      </c>
      <c r="AY956" s="17" t="s">
        <v>142</v>
      </c>
      <c r="BE956" s="228">
        <f>IF(N956="základní",J956,0)</f>
        <v>0</v>
      </c>
      <c r="BF956" s="228">
        <f>IF(N956="snížená",J956,0)</f>
        <v>0</v>
      </c>
      <c r="BG956" s="228">
        <f>IF(N956="zákl. přenesená",J956,0)</f>
        <v>0</v>
      </c>
      <c r="BH956" s="228">
        <f>IF(N956="sníž. přenesená",J956,0)</f>
        <v>0</v>
      </c>
      <c r="BI956" s="228">
        <f>IF(N956="nulová",J956,0)</f>
        <v>0</v>
      </c>
      <c r="BJ956" s="17" t="s">
        <v>150</v>
      </c>
      <c r="BK956" s="228">
        <f>ROUND(I956*H956,2)</f>
        <v>0</v>
      </c>
      <c r="BL956" s="17" t="s">
        <v>265</v>
      </c>
      <c r="BM956" s="227" t="s">
        <v>1013</v>
      </c>
    </row>
    <row r="957" s="2" customFormat="1" ht="24.15" customHeight="1">
      <c r="A957" s="38"/>
      <c r="B957" s="39"/>
      <c r="C957" s="215" t="s">
        <v>1014</v>
      </c>
      <c r="D957" s="215" t="s">
        <v>145</v>
      </c>
      <c r="E957" s="216" t="s">
        <v>1015</v>
      </c>
      <c r="F957" s="217" t="s">
        <v>1016</v>
      </c>
      <c r="G957" s="218" t="s">
        <v>164</v>
      </c>
      <c r="H957" s="219">
        <v>1</v>
      </c>
      <c r="I957" s="220"/>
      <c r="J957" s="221">
        <f>ROUND(I957*H957,2)</f>
        <v>0</v>
      </c>
      <c r="K957" s="222"/>
      <c r="L957" s="44"/>
      <c r="M957" s="223" t="s">
        <v>1</v>
      </c>
      <c r="N957" s="224" t="s">
        <v>39</v>
      </c>
      <c r="O957" s="91"/>
      <c r="P957" s="225">
        <f>O957*H957</f>
        <v>0</v>
      </c>
      <c r="Q957" s="225">
        <v>0</v>
      </c>
      <c r="R957" s="225">
        <f>Q957*H957</f>
        <v>0</v>
      </c>
      <c r="S957" s="225">
        <v>0</v>
      </c>
      <c r="T957" s="226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27" t="s">
        <v>265</v>
      </c>
      <c r="AT957" s="227" t="s">
        <v>145</v>
      </c>
      <c r="AU957" s="227" t="s">
        <v>150</v>
      </c>
      <c r="AY957" s="17" t="s">
        <v>142</v>
      </c>
      <c r="BE957" s="228">
        <f>IF(N957="základní",J957,0)</f>
        <v>0</v>
      </c>
      <c r="BF957" s="228">
        <f>IF(N957="snížená",J957,0)</f>
        <v>0</v>
      </c>
      <c r="BG957" s="228">
        <f>IF(N957="zákl. přenesená",J957,0)</f>
        <v>0</v>
      </c>
      <c r="BH957" s="228">
        <f>IF(N957="sníž. přenesená",J957,0)</f>
        <v>0</v>
      </c>
      <c r="BI957" s="228">
        <f>IF(N957="nulová",J957,0)</f>
        <v>0</v>
      </c>
      <c r="BJ957" s="17" t="s">
        <v>150</v>
      </c>
      <c r="BK957" s="228">
        <f>ROUND(I957*H957,2)</f>
        <v>0</v>
      </c>
      <c r="BL957" s="17" t="s">
        <v>265</v>
      </c>
      <c r="BM957" s="227" t="s">
        <v>1017</v>
      </c>
    </row>
    <row r="958" s="2" customFormat="1" ht="24.15" customHeight="1">
      <c r="A958" s="38"/>
      <c r="B958" s="39"/>
      <c r="C958" s="251" t="s">
        <v>1018</v>
      </c>
      <c r="D958" s="251" t="s">
        <v>155</v>
      </c>
      <c r="E958" s="252" t="s">
        <v>1019</v>
      </c>
      <c r="F958" s="253" t="s">
        <v>1020</v>
      </c>
      <c r="G958" s="254" t="s">
        <v>164</v>
      </c>
      <c r="H958" s="255">
        <v>1</v>
      </c>
      <c r="I958" s="256"/>
      <c r="J958" s="257">
        <f>ROUND(I958*H958,2)</f>
        <v>0</v>
      </c>
      <c r="K958" s="258"/>
      <c r="L958" s="259"/>
      <c r="M958" s="260" t="s">
        <v>1</v>
      </c>
      <c r="N958" s="261" t="s">
        <v>39</v>
      </c>
      <c r="O958" s="91"/>
      <c r="P958" s="225">
        <f>O958*H958</f>
        <v>0</v>
      </c>
      <c r="Q958" s="225">
        <v>0.00142</v>
      </c>
      <c r="R958" s="225">
        <f>Q958*H958</f>
        <v>0.00142</v>
      </c>
      <c r="S958" s="225">
        <v>0</v>
      </c>
      <c r="T958" s="226">
        <f>S958*H958</f>
        <v>0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227" t="s">
        <v>347</v>
      </c>
      <c r="AT958" s="227" t="s">
        <v>155</v>
      </c>
      <c r="AU958" s="227" t="s">
        <v>150</v>
      </c>
      <c r="AY958" s="17" t="s">
        <v>142</v>
      </c>
      <c r="BE958" s="228">
        <f>IF(N958="základní",J958,0)</f>
        <v>0</v>
      </c>
      <c r="BF958" s="228">
        <f>IF(N958="snížená",J958,0)</f>
        <v>0</v>
      </c>
      <c r="BG958" s="228">
        <f>IF(N958="zákl. přenesená",J958,0)</f>
        <v>0</v>
      </c>
      <c r="BH958" s="228">
        <f>IF(N958="sníž. přenesená",J958,0)</f>
        <v>0</v>
      </c>
      <c r="BI958" s="228">
        <f>IF(N958="nulová",J958,0)</f>
        <v>0</v>
      </c>
      <c r="BJ958" s="17" t="s">
        <v>150</v>
      </c>
      <c r="BK958" s="228">
        <f>ROUND(I958*H958,2)</f>
        <v>0</v>
      </c>
      <c r="BL958" s="17" t="s">
        <v>265</v>
      </c>
      <c r="BM958" s="227" t="s">
        <v>1021</v>
      </c>
    </row>
    <row r="959" s="2" customFormat="1" ht="24.15" customHeight="1">
      <c r="A959" s="38"/>
      <c r="B959" s="39"/>
      <c r="C959" s="215" t="s">
        <v>1022</v>
      </c>
      <c r="D959" s="215" t="s">
        <v>145</v>
      </c>
      <c r="E959" s="216" t="s">
        <v>1023</v>
      </c>
      <c r="F959" s="217" t="s">
        <v>1024</v>
      </c>
      <c r="G959" s="218" t="s">
        <v>164</v>
      </c>
      <c r="H959" s="219">
        <v>1</v>
      </c>
      <c r="I959" s="220"/>
      <c r="J959" s="221">
        <f>ROUND(I959*H959,2)</f>
        <v>0</v>
      </c>
      <c r="K959" s="222"/>
      <c r="L959" s="44"/>
      <c r="M959" s="223" t="s">
        <v>1</v>
      </c>
      <c r="N959" s="224" t="s">
        <v>39</v>
      </c>
      <c r="O959" s="91"/>
      <c r="P959" s="225">
        <f>O959*H959</f>
        <v>0</v>
      </c>
      <c r="Q959" s="225">
        <v>0</v>
      </c>
      <c r="R959" s="225">
        <f>Q959*H959</f>
        <v>0</v>
      </c>
      <c r="S959" s="225">
        <v>0.017000000000000001</v>
      </c>
      <c r="T959" s="226">
        <f>S959*H959</f>
        <v>0.017000000000000001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27" t="s">
        <v>265</v>
      </c>
      <c r="AT959" s="227" t="s">
        <v>145</v>
      </c>
      <c r="AU959" s="227" t="s">
        <v>150</v>
      </c>
      <c r="AY959" s="17" t="s">
        <v>142</v>
      </c>
      <c r="BE959" s="228">
        <f>IF(N959="základní",J959,0)</f>
        <v>0</v>
      </c>
      <c r="BF959" s="228">
        <f>IF(N959="snížená",J959,0)</f>
        <v>0</v>
      </c>
      <c r="BG959" s="228">
        <f>IF(N959="zákl. přenesená",J959,0)</f>
        <v>0</v>
      </c>
      <c r="BH959" s="228">
        <f>IF(N959="sníž. přenesená",J959,0)</f>
        <v>0</v>
      </c>
      <c r="BI959" s="228">
        <f>IF(N959="nulová",J959,0)</f>
        <v>0</v>
      </c>
      <c r="BJ959" s="17" t="s">
        <v>150</v>
      </c>
      <c r="BK959" s="228">
        <f>ROUND(I959*H959,2)</f>
        <v>0</v>
      </c>
      <c r="BL959" s="17" t="s">
        <v>265</v>
      </c>
      <c r="BM959" s="227" t="s">
        <v>1025</v>
      </c>
    </row>
    <row r="960" s="2" customFormat="1" ht="24.15" customHeight="1">
      <c r="A960" s="38"/>
      <c r="B960" s="39"/>
      <c r="C960" s="215" t="s">
        <v>1026</v>
      </c>
      <c r="D960" s="215" t="s">
        <v>145</v>
      </c>
      <c r="E960" s="216" t="s">
        <v>1027</v>
      </c>
      <c r="F960" s="217" t="s">
        <v>1028</v>
      </c>
      <c r="G960" s="218" t="s">
        <v>164</v>
      </c>
      <c r="H960" s="219">
        <v>6</v>
      </c>
      <c r="I960" s="220"/>
      <c r="J960" s="221">
        <f>ROUND(I960*H960,2)</f>
        <v>0</v>
      </c>
      <c r="K960" s="222"/>
      <c r="L960" s="44"/>
      <c r="M960" s="223" t="s">
        <v>1</v>
      </c>
      <c r="N960" s="224" t="s">
        <v>39</v>
      </c>
      <c r="O960" s="91"/>
      <c r="P960" s="225">
        <f>O960*H960</f>
        <v>0</v>
      </c>
      <c r="Q960" s="225">
        <v>0</v>
      </c>
      <c r="R960" s="225">
        <f>Q960*H960</f>
        <v>0</v>
      </c>
      <c r="S960" s="225">
        <v>0.00023000000000000001</v>
      </c>
      <c r="T960" s="226">
        <f>S960*H960</f>
        <v>0.0013800000000000002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227" t="s">
        <v>265</v>
      </c>
      <c r="AT960" s="227" t="s">
        <v>145</v>
      </c>
      <c r="AU960" s="227" t="s">
        <v>150</v>
      </c>
      <c r="AY960" s="17" t="s">
        <v>142</v>
      </c>
      <c r="BE960" s="228">
        <f>IF(N960="základní",J960,0)</f>
        <v>0</v>
      </c>
      <c r="BF960" s="228">
        <f>IF(N960="snížená",J960,0)</f>
        <v>0</v>
      </c>
      <c r="BG960" s="228">
        <f>IF(N960="zákl. přenesená",J960,0)</f>
        <v>0</v>
      </c>
      <c r="BH960" s="228">
        <f>IF(N960="sníž. přenesená",J960,0)</f>
        <v>0</v>
      </c>
      <c r="BI960" s="228">
        <f>IF(N960="nulová",J960,0)</f>
        <v>0</v>
      </c>
      <c r="BJ960" s="17" t="s">
        <v>150</v>
      </c>
      <c r="BK960" s="228">
        <f>ROUND(I960*H960,2)</f>
        <v>0</v>
      </c>
      <c r="BL960" s="17" t="s">
        <v>265</v>
      </c>
      <c r="BM960" s="227" t="s">
        <v>1029</v>
      </c>
    </row>
    <row r="961" s="2" customFormat="1" ht="24.15" customHeight="1">
      <c r="A961" s="38"/>
      <c r="B961" s="39"/>
      <c r="C961" s="215" t="s">
        <v>1030</v>
      </c>
      <c r="D961" s="215" t="s">
        <v>145</v>
      </c>
      <c r="E961" s="216" t="s">
        <v>1031</v>
      </c>
      <c r="F961" s="217" t="s">
        <v>1032</v>
      </c>
      <c r="G961" s="218" t="s">
        <v>164</v>
      </c>
      <c r="H961" s="219">
        <v>1</v>
      </c>
      <c r="I961" s="220"/>
      <c r="J961" s="221">
        <f>ROUND(I961*H961,2)</f>
        <v>0</v>
      </c>
      <c r="K961" s="222"/>
      <c r="L961" s="44"/>
      <c r="M961" s="223" t="s">
        <v>1</v>
      </c>
      <c r="N961" s="224" t="s">
        <v>39</v>
      </c>
      <c r="O961" s="91"/>
      <c r="P961" s="225">
        <f>O961*H961</f>
        <v>0</v>
      </c>
      <c r="Q961" s="225">
        <v>0</v>
      </c>
      <c r="R961" s="225">
        <f>Q961*H961</f>
        <v>0</v>
      </c>
      <c r="S961" s="225">
        <v>0.00063000000000000003</v>
      </c>
      <c r="T961" s="226">
        <f>S961*H961</f>
        <v>0.00063000000000000003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27" t="s">
        <v>265</v>
      </c>
      <c r="AT961" s="227" t="s">
        <v>145</v>
      </c>
      <c r="AU961" s="227" t="s">
        <v>150</v>
      </c>
      <c r="AY961" s="17" t="s">
        <v>142</v>
      </c>
      <c r="BE961" s="228">
        <f>IF(N961="základní",J961,0)</f>
        <v>0</v>
      </c>
      <c r="BF961" s="228">
        <f>IF(N961="snížená",J961,0)</f>
        <v>0</v>
      </c>
      <c r="BG961" s="228">
        <f>IF(N961="zákl. přenesená",J961,0)</f>
        <v>0</v>
      </c>
      <c r="BH961" s="228">
        <f>IF(N961="sníž. přenesená",J961,0)</f>
        <v>0</v>
      </c>
      <c r="BI961" s="228">
        <f>IF(N961="nulová",J961,0)</f>
        <v>0</v>
      </c>
      <c r="BJ961" s="17" t="s">
        <v>150</v>
      </c>
      <c r="BK961" s="228">
        <f>ROUND(I961*H961,2)</f>
        <v>0</v>
      </c>
      <c r="BL961" s="17" t="s">
        <v>265</v>
      </c>
      <c r="BM961" s="227" t="s">
        <v>1033</v>
      </c>
    </row>
    <row r="962" s="2" customFormat="1" ht="24.15" customHeight="1">
      <c r="A962" s="38"/>
      <c r="B962" s="39"/>
      <c r="C962" s="215" t="s">
        <v>1034</v>
      </c>
      <c r="D962" s="215" t="s">
        <v>145</v>
      </c>
      <c r="E962" s="216" t="s">
        <v>1035</v>
      </c>
      <c r="F962" s="217" t="s">
        <v>1036</v>
      </c>
      <c r="G962" s="218" t="s">
        <v>164</v>
      </c>
      <c r="H962" s="219">
        <v>5</v>
      </c>
      <c r="I962" s="220"/>
      <c r="J962" s="221">
        <f>ROUND(I962*H962,2)</f>
        <v>0</v>
      </c>
      <c r="K962" s="222"/>
      <c r="L962" s="44"/>
      <c r="M962" s="223" t="s">
        <v>1</v>
      </c>
      <c r="N962" s="224" t="s">
        <v>39</v>
      </c>
      <c r="O962" s="91"/>
      <c r="P962" s="225">
        <f>O962*H962</f>
        <v>0</v>
      </c>
      <c r="Q962" s="225">
        <v>0</v>
      </c>
      <c r="R962" s="225">
        <f>Q962*H962</f>
        <v>0</v>
      </c>
      <c r="S962" s="225">
        <v>0</v>
      </c>
      <c r="T962" s="226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27" t="s">
        <v>265</v>
      </c>
      <c r="AT962" s="227" t="s">
        <v>145</v>
      </c>
      <c r="AU962" s="227" t="s">
        <v>150</v>
      </c>
      <c r="AY962" s="17" t="s">
        <v>142</v>
      </c>
      <c r="BE962" s="228">
        <f>IF(N962="základní",J962,0)</f>
        <v>0</v>
      </c>
      <c r="BF962" s="228">
        <f>IF(N962="snížená",J962,0)</f>
        <v>0</v>
      </c>
      <c r="BG962" s="228">
        <f>IF(N962="zákl. přenesená",J962,0)</f>
        <v>0</v>
      </c>
      <c r="BH962" s="228">
        <f>IF(N962="sníž. přenesená",J962,0)</f>
        <v>0</v>
      </c>
      <c r="BI962" s="228">
        <f>IF(N962="nulová",J962,0)</f>
        <v>0</v>
      </c>
      <c r="BJ962" s="17" t="s">
        <v>150</v>
      </c>
      <c r="BK962" s="228">
        <f>ROUND(I962*H962,2)</f>
        <v>0</v>
      </c>
      <c r="BL962" s="17" t="s">
        <v>265</v>
      </c>
      <c r="BM962" s="227" t="s">
        <v>1037</v>
      </c>
    </row>
    <row r="963" s="13" customFormat="1">
      <c r="A963" s="13"/>
      <c r="B963" s="229"/>
      <c r="C963" s="230"/>
      <c r="D963" s="231" t="s">
        <v>152</v>
      </c>
      <c r="E963" s="232" t="s">
        <v>1</v>
      </c>
      <c r="F963" s="233" t="s">
        <v>293</v>
      </c>
      <c r="G963" s="230"/>
      <c r="H963" s="232" t="s">
        <v>1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152</v>
      </c>
      <c r="AU963" s="239" t="s">
        <v>150</v>
      </c>
      <c r="AV963" s="13" t="s">
        <v>81</v>
      </c>
      <c r="AW963" s="13" t="s">
        <v>30</v>
      </c>
      <c r="AX963" s="13" t="s">
        <v>73</v>
      </c>
      <c r="AY963" s="239" t="s">
        <v>142</v>
      </c>
    </row>
    <row r="964" s="14" customFormat="1">
      <c r="A964" s="14"/>
      <c r="B964" s="240"/>
      <c r="C964" s="241"/>
      <c r="D964" s="231" t="s">
        <v>152</v>
      </c>
      <c r="E964" s="242" t="s">
        <v>1</v>
      </c>
      <c r="F964" s="243" t="s">
        <v>81</v>
      </c>
      <c r="G964" s="241"/>
      <c r="H964" s="244">
        <v>1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152</v>
      </c>
      <c r="AU964" s="250" t="s">
        <v>150</v>
      </c>
      <c r="AV964" s="14" t="s">
        <v>150</v>
      </c>
      <c r="AW964" s="14" t="s">
        <v>30</v>
      </c>
      <c r="AX964" s="14" t="s">
        <v>73</v>
      </c>
      <c r="AY964" s="250" t="s">
        <v>142</v>
      </c>
    </row>
    <row r="965" s="13" customFormat="1">
      <c r="A965" s="13"/>
      <c r="B965" s="229"/>
      <c r="C965" s="230"/>
      <c r="D965" s="231" t="s">
        <v>152</v>
      </c>
      <c r="E965" s="232" t="s">
        <v>1</v>
      </c>
      <c r="F965" s="233" t="s">
        <v>201</v>
      </c>
      <c r="G965" s="230"/>
      <c r="H965" s="232" t="s">
        <v>1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152</v>
      </c>
      <c r="AU965" s="239" t="s">
        <v>150</v>
      </c>
      <c r="AV965" s="13" t="s">
        <v>81</v>
      </c>
      <c r="AW965" s="13" t="s">
        <v>30</v>
      </c>
      <c r="AX965" s="13" t="s">
        <v>73</v>
      </c>
      <c r="AY965" s="239" t="s">
        <v>142</v>
      </c>
    </row>
    <row r="966" s="14" customFormat="1">
      <c r="A966" s="14"/>
      <c r="B966" s="240"/>
      <c r="C966" s="241"/>
      <c r="D966" s="231" t="s">
        <v>152</v>
      </c>
      <c r="E966" s="242" t="s">
        <v>1</v>
      </c>
      <c r="F966" s="243" t="s">
        <v>150</v>
      </c>
      <c r="G966" s="241"/>
      <c r="H966" s="244">
        <v>2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0" t="s">
        <v>152</v>
      </c>
      <c r="AU966" s="250" t="s">
        <v>150</v>
      </c>
      <c r="AV966" s="14" t="s">
        <v>150</v>
      </c>
      <c r="AW966" s="14" t="s">
        <v>30</v>
      </c>
      <c r="AX966" s="14" t="s">
        <v>73</v>
      </c>
      <c r="AY966" s="250" t="s">
        <v>142</v>
      </c>
    </row>
    <row r="967" s="13" customFormat="1">
      <c r="A967" s="13"/>
      <c r="B967" s="229"/>
      <c r="C967" s="230"/>
      <c r="D967" s="231" t="s">
        <v>152</v>
      </c>
      <c r="E967" s="232" t="s">
        <v>1</v>
      </c>
      <c r="F967" s="233" t="s">
        <v>203</v>
      </c>
      <c r="G967" s="230"/>
      <c r="H967" s="232" t="s">
        <v>1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9" t="s">
        <v>152</v>
      </c>
      <c r="AU967" s="239" t="s">
        <v>150</v>
      </c>
      <c r="AV967" s="13" t="s">
        <v>81</v>
      </c>
      <c r="AW967" s="13" t="s">
        <v>30</v>
      </c>
      <c r="AX967" s="13" t="s">
        <v>73</v>
      </c>
      <c r="AY967" s="239" t="s">
        <v>142</v>
      </c>
    </row>
    <row r="968" s="14" customFormat="1">
      <c r="A968" s="14"/>
      <c r="B968" s="240"/>
      <c r="C968" s="241"/>
      <c r="D968" s="231" t="s">
        <v>152</v>
      </c>
      <c r="E968" s="242" t="s">
        <v>1</v>
      </c>
      <c r="F968" s="243" t="s">
        <v>81</v>
      </c>
      <c r="G968" s="241"/>
      <c r="H968" s="244">
        <v>1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0" t="s">
        <v>152</v>
      </c>
      <c r="AU968" s="250" t="s">
        <v>150</v>
      </c>
      <c r="AV968" s="14" t="s">
        <v>150</v>
      </c>
      <c r="AW968" s="14" t="s">
        <v>30</v>
      </c>
      <c r="AX968" s="14" t="s">
        <v>73</v>
      </c>
      <c r="AY968" s="250" t="s">
        <v>142</v>
      </c>
    </row>
    <row r="969" s="13" customFormat="1">
      <c r="A969" s="13"/>
      <c r="B969" s="229"/>
      <c r="C969" s="230"/>
      <c r="D969" s="231" t="s">
        <v>152</v>
      </c>
      <c r="E969" s="232" t="s">
        <v>1</v>
      </c>
      <c r="F969" s="233" t="s">
        <v>197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152</v>
      </c>
      <c r="AU969" s="239" t="s">
        <v>150</v>
      </c>
      <c r="AV969" s="13" t="s">
        <v>81</v>
      </c>
      <c r="AW969" s="13" t="s">
        <v>30</v>
      </c>
      <c r="AX969" s="13" t="s">
        <v>73</v>
      </c>
      <c r="AY969" s="239" t="s">
        <v>142</v>
      </c>
    </row>
    <row r="970" s="14" customFormat="1">
      <c r="A970" s="14"/>
      <c r="B970" s="240"/>
      <c r="C970" s="241"/>
      <c r="D970" s="231" t="s">
        <v>152</v>
      </c>
      <c r="E970" s="242" t="s">
        <v>1</v>
      </c>
      <c r="F970" s="243" t="s">
        <v>81</v>
      </c>
      <c r="G970" s="241"/>
      <c r="H970" s="244">
        <v>1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152</v>
      </c>
      <c r="AU970" s="250" t="s">
        <v>150</v>
      </c>
      <c r="AV970" s="14" t="s">
        <v>150</v>
      </c>
      <c r="AW970" s="14" t="s">
        <v>30</v>
      </c>
      <c r="AX970" s="14" t="s">
        <v>73</v>
      </c>
      <c r="AY970" s="250" t="s">
        <v>142</v>
      </c>
    </row>
    <row r="971" s="15" customFormat="1">
      <c r="A971" s="15"/>
      <c r="B971" s="262"/>
      <c r="C971" s="263"/>
      <c r="D971" s="231" t="s">
        <v>152</v>
      </c>
      <c r="E971" s="264" t="s">
        <v>1</v>
      </c>
      <c r="F971" s="265" t="s">
        <v>173</v>
      </c>
      <c r="G971" s="263"/>
      <c r="H971" s="266">
        <v>5</v>
      </c>
      <c r="I971" s="267"/>
      <c r="J971" s="263"/>
      <c r="K971" s="263"/>
      <c r="L971" s="268"/>
      <c r="M971" s="269"/>
      <c r="N971" s="270"/>
      <c r="O971" s="270"/>
      <c r="P971" s="270"/>
      <c r="Q971" s="270"/>
      <c r="R971" s="270"/>
      <c r="S971" s="270"/>
      <c r="T971" s="271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72" t="s">
        <v>152</v>
      </c>
      <c r="AU971" s="272" t="s">
        <v>150</v>
      </c>
      <c r="AV971" s="15" t="s">
        <v>149</v>
      </c>
      <c r="AW971" s="15" t="s">
        <v>30</v>
      </c>
      <c r="AX971" s="15" t="s">
        <v>81</v>
      </c>
      <c r="AY971" s="272" t="s">
        <v>142</v>
      </c>
    </row>
    <row r="972" s="2" customFormat="1" ht="24.15" customHeight="1">
      <c r="A972" s="38"/>
      <c r="B972" s="39"/>
      <c r="C972" s="251" t="s">
        <v>1038</v>
      </c>
      <c r="D972" s="251" t="s">
        <v>155</v>
      </c>
      <c r="E972" s="252" t="s">
        <v>1039</v>
      </c>
      <c r="F972" s="253" t="s">
        <v>1040</v>
      </c>
      <c r="G972" s="254" t="s">
        <v>164</v>
      </c>
      <c r="H972" s="255">
        <v>5</v>
      </c>
      <c r="I972" s="256"/>
      <c r="J972" s="257">
        <f>ROUND(I972*H972,2)</f>
        <v>0</v>
      </c>
      <c r="K972" s="258"/>
      <c r="L972" s="259"/>
      <c r="M972" s="260" t="s">
        <v>1</v>
      </c>
      <c r="N972" s="261" t="s">
        <v>39</v>
      </c>
      <c r="O972" s="91"/>
      <c r="P972" s="225">
        <f>O972*H972</f>
        <v>0</v>
      </c>
      <c r="Q972" s="225">
        <v>0</v>
      </c>
      <c r="R972" s="225">
        <f>Q972*H972</f>
        <v>0</v>
      </c>
      <c r="S972" s="225">
        <v>0</v>
      </c>
      <c r="T972" s="226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27" t="s">
        <v>347</v>
      </c>
      <c r="AT972" s="227" t="s">
        <v>155</v>
      </c>
      <c r="AU972" s="227" t="s">
        <v>150</v>
      </c>
      <c r="AY972" s="17" t="s">
        <v>142</v>
      </c>
      <c r="BE972" s="228">
        <f>IF(N972="základní",J972,0)</f>
        <v>0</v>
      </c>
      <c r="BF972" s="228">
        <f>IF(N972="snížená",J972,0)</f>
        <v>0</v>
      </c>
      <c r="BG972" s="228">
        <f>IF(N972="zákl. přenesená",J972,0)</f>
        <v>0</v>
      </c>
      <c r="BH972" s="228">
        <f>IF(N972="sníž. přenesená",J972,0)</f>
        <v>0</v>
      </c>
      <c r="BI972" s="228">
        <f>IF(N972="nulová",J972,0)</f>
        <v>0</v>
      </c>
      <c r="BJ972" s="17" t="s">
        <v>150</v>
      </c>
      <c r="BK972" s="228">
        <f>ROUND(I972*H972,2)</f>
        <v>0</v>
      </c>
      <c r="BL972" s="17" t="s">
        <v>265</v>
      </c>
      <c r="BM972" s="227" t="s">
        <v>1041</v>
      </c>
    </row>
    <row r="973" s="13" customFormat="1">
      <c r="A973" s="13"/>
      <c r="B973" s="229"/>
      <c r="C973" s="230"/>
      <c r="D973" s="231" t="s">
        <v>152</v>
      </c>
      <c r="E973" s="232" t="s">
        <v>1</v>
      </c>
      <c r="F973" s="233" t="s">
        <v>293</v>
      </c>
      <c r="G973" s="230"/>
      <c r="H973" s="232" t="s">
        <v>1</v>
      </c>
      <c r="I973" s="234"/>
      <c r="J973" s="230"/>
      <c r="K973" s="230"/>
      <c r="L973" s="235"/>
      <c r="M973" s="236"/>
      <c r="N973" s="237"/>
      <c r="O973" s="237"/>
      <c r="P973" s="237"/>
      <c r="Q973" s="237"/>
      <c r="R973" s="237"/>
      <c r="S973" s="237"/>
      <c r="T973" s="238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9" t="s">
        <v>152</v>
      </c>
      <c r="AU973" s="239" t="s">
        <v>150</v>
      </c>
      <c r="AV973" s="13" t="s">
        <v>81</v>
      </c>
      <c r="AW973" s="13" t="s">
        <v>30</v>
      </c>
      <c r="AX973" s="13" t="s">
        <v>73</v>
      </c>
      <c r="AY973" s="239" t="s">
        <v>142</v>
      </c>
    </row>
    <row r="974" s="14" customFormat="1">
      <c r="A974" s="14"/>
      <c r="B974" s="240"/>
      <c r="C974" s="241"/>
      <c r="D974" s="231" t="s">
        <v>152</v>
      </c>
      <c r="E974" s="242" t="s">
        <v>1</v>
      </c>
      <c r="F974" s="243" t="s">
        <v>81</v>
      </c>
      <c r="G974" s="241"/>
      <c r="H974" s="244">
        <v>1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0" t="s">
        <v>152</v>
      </c>
      <c r="AU974" s="250" t="s">
        <v>150</v>
      </c>
      <c r="AV974" s="14" t="s">
        <v>150</v>
      </c>
      <c r="AW974" s="14" t="s">
        <v>30</v>
      </c>
      <c r="AX974" s="14" t="s">
        <v>73</v>
      </c>
      <c r="AY974" s="250" t="s">
        <v>142</v>
      </c>
    </row>
    <row r="975" s="13" customFormat="1">
      <c r="A975" s="13"/>
      <c r="B975" s="229"/>
      <c r="C975" s="230"/>
      <c r="D975" s="231" t="s">
        <v>152</v>
      </c>
      <c r="E975" s="232" t="s">
        <v>1</v>
      </c>
      <c r="F975" s="233" t="s">
        <v>201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152</v>
      </c>
      <c r="AU975" s="239" t="s">
        <v>150</v>
      </c>
      <c r="AV975" s="13" t="s">
        <v>81</v>
      </c>
      <c r="AW975" s="13" t="s">
        <v>30</v>
      </c>
      <c r="AX975" s="13" t="s">
        <v>73</v>
      </c>
      <c r="AY975" s="239" t="s">
        <v>142</v>
      </c>
    </row>
    <row r="976" s="14" customFormat="1">
      <c r="A976" s="14"/>
      <c r="B976" s="240"/>
      <c r="C976" s="241"/>
      <c r="D976" s="231" t="s">
        <v>152</v>
      </c>
      <c r="E976" s="242" t="s">
        <v>1</v>
      </c>
      <c r="F976" s="243" t="s">
        <v>150</v>
      </c>
      <c r="G976" s="241"/>
      <c r="H976" s="244">
        <v>2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152</v>
      </c>
      <c r="AU976" s="250" t="s">
        <v>150</v>
      </c>
      <c r="AV976" s="14" t="s">
        <v>150</v>
      </c>
      <c r="AW976" s="14" t="s">
        <v>30</v>
      </c>
      <c r="AX976" s="14" t="s">
        <v>73</v>
      </c>
      <c r="AY976" s="250" t="s">
        <v>142</v>
      </c>
    </row>
    <row r="977" s="13" customFormat="1">
      <c r="A977" s="13"/>
      <c r="B977" s="229"/>
      <c r="C977" s="230"/>
      <c r="D977" s="231" t="s">
        <v>152</v>
      </c>
      <c r="E977" s="232" t="s">
        <v>1</v>
      </c>
      <c r="F977" s="233" t="s">
        <v>203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152</v>
      </c>
      <c r="AU977" s="239" t="s">
        <v>150</v>
      </c>
      <c r="AV977" s="13" t="s">
        <v>81</v>
      </c>
      <c r="AW977" s="13" t="s">
        <v>30</v>
      </c>
      <c r="AX977" s="13" t="s">
        <v>73</v>
      </c>
      <c r="AY977" s="239" t="s">
        <v>142</v>
      </c>
    </row>
    <row r="978" s="14" customFormat="1">
      <c r="A978" s="14"/>
      <c r="B978" s="240"/>
      <c r="C978" s="241"/>
      <c r="D978" s="231" t="s">
        <v>152</v>
      </c>
      <c r="E978" s="242" t="s">
        <v>1</v>
      </c>
      <c r="F978" s="243" t="s">
        <v>81</v>
      </c>
      <c r="G978" s="241"/>
      <c r="H978" s="244">
        <v>1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152</v>
      </c>
      <c r="AU978" s="250" t="s">
        <v>150</v>
      </c>
      <c r="AV978" s="14" t="s">
        <v>150</v>
      </c>
      <c r="AW978" s="14" t="s">
        <v>30</v>
      </c>
      <c r="AX978" s="14" t="s">
        <v>73</v>
      </c>
      <c r="AY978" s="250" t="s">
        <v>142</v>
      </c>
    </row>
    <row r="979" s="13" customFormat="1">
      <c r="A979" s="13"/>
      <c r="B979" s="229"/>
      <c r="C979" s="230"/>
      <c r="D979" s="231" t="s">
        <v>152</v>
      </c>
      <c r="E979" s="232" t="s">
        <v>1</v>
      </c>
      <c r="F979" s="233" t="s">
        <v>197</v>
      </c>
      <c r="G979" s="230"/>
      <c r="H979" s="232" t="s">
        <v>1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152</v>
      </c>
      <c r="AU979" s="239" t="s">
        <v>150</v>
      </c>
      <c r="AV979" s="13" t="s">
        <v>81</v>
      </c>
      <c r="AW979" s="13" t="s">
        <v>30</v>
      </c>
      <c r="AX979" s="13" t="s">
        <v>73</v>
      </c>
      <c r="AY979" s="239" t="s">
        <v>142</v>
      </c>
    </row>
    <row r="980" s="14" customFormat="1">
      <c r="A980" s="14"/>
      <c r="B980" s="240"/>
      <c r="C980" s="241"/>
      <c r="D980" s="231" t="s">
        <v>152</v>
      </c>
      <c r="E980" s="242" t="s">
        <v>1</v>
      </c>
      <c r="F980" s="243" t="s">
        <v>81</v>
      </c>
      <c r="G980" s="241"/>
      <c r="H980" s="244">
        <v>1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152</v>
      </c>
      <c r="AU980" s="250" t="s">
        <v>150</v>
      </c>
      <c r="AV980" s="14" t="s">
        <v>150</v>
      </c>
      <c r="AW980" s="14" t="s">
        <v>30</v>
      </c>
      <c r="AX980" s="14" t="s">
        <v>73</v>
      </c>
      <c r="AY980" s="250" t="s">
        <v>142</v>
      </c>
    </row>
    <row r="981" s="15" customFormat="1">
      <c r="A981" s="15"/>
      <c r="B981" s="262"/>
      <c r="C981" s="263"/>
      <c r="D981" s="231" t="s">
        <v>152</v>
      </c>
      <c r="E981" s="264" t="s">
        <v>1</v>
      </c>
      <c r="F981" s="265" t="s">
        <v>173</v>
      </c>
      <c r="G981" s="263"/>
      <c r="H981" s="266">
        <v>5</v>
      </c>
      <c r="I981" s="267"/>
      <c r="J981" s="263"/>
      <c r="K981" s="263"/>
      <c r="L981" s="268"/>
      <c r="M981" s="269"/>
      <c r="N981" s="270"/>
      <c r="O981" s="270"/>
      <c r="P981" s="270"/>
      <c r="Q981" s="270"/>
      <c r="R981" s="270"/>
      <c r="S981" s="270"/>
      <c r="T981" s="271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72" t="s">
        <v>152</v>
      </c>
      <c r="AU981" s="272" t="s">
        <v>150</v>
      </c>
      <c r="AV981" s="15" t="s">
        <v>149</v>
      </c>
      <c r="AW981" s="15" t="s">
        <v>30</v>
      </c>
      <c r="AX981" s="15" t="s">
        <v>81</v>
      </c>
      <c r="AY981" s="272" t="s">
        <v>142</v>
      </c>
    </row>
    <row r="982" s="2" customFormat="1" ht="14.4" customHeight="1">
      <c r="A982" s="38"/>
      <c r="B982" s="39"/>
      <c r="C982" s="251" t="s">
        <v>1042</v>
      </c>
      <c r="D982" s="251" t="s">
        <v>155</v>
      </c>
      <c r="E982" s="252" t="s">
        <v>1043</v>
      </c>
      <c r="F982" s="253" t="s">
        <v>1044</v>
      </c>
      <c r="G982" s="254" t="s">
        <v>164</v>
      </c>
      <c r="H982" s="255">
        <v>5</v>
      </c>
      <c r="I982" s="256"/>
      <c r="J982" s="257">
        <f>ROUND(I982*H982,2)</f>
        <v>0</v>
      </c>
      <c r="K982" s="258"/>
      <c r="L982" s="259"/>
      <c r="M982" s="260" t="s">
        <v>1</v>
      </c>
      <c r="N982" s="261" t="s">
        <v>39</v>
      </c>
      <c r="O982" s="91"/>
      <c r="P982" s="225">
        <f>O982*H982</f>
        <v>0</v>
      </c>
      <c r="Q982" s="225">
        <v>0.00010000000000000001</v>
      </c>
      <c r="R982" s="225">
        <f>Q982*H982</f>
        <v>0.00050000000000000001</v>
      </c>
      <c r="S982" s="225">
        <v>0</v>
      </c>
      <c r="T982" s="226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7" t="s">
        <v>347</v>
      </c>
      <c r="AT982" s="227" t="s">
        <v>155</v>
      </c>
      <c r="AU982" s="227" t="s">
        <v>150</v>
      </c>
      <c r="AY982" s="17" t="s">
        <v>142</v>
      </c>
      <c r="BE982" s="228">
        <f>IF(N982="základní",J982,0)</f>
        <v>0</v>
      </c>
      <c r="BF982" s="228">
        <f>IF(N982="snížená",J982,0)</f>
        <v>0</v>
      </c>
      <c r="BG982" s="228">
        <f>IF(N982="zákl. přenesená",J982,0)</f>
        <v>0</v>
      </c>
      <c r="BH982" s="228">
        <f>IF(N982="sníž. přenesená",J982,0)</f>
        <v>0</v>
      </c>
      <c r="BI982" s="228">
        <f>IF(N982="nulová",J982,0)</f>
        <v>0</v>
      </c>
      <c r="BJ982" s="17" t="s">
        <v>150</v>
      </c>
      <c r="BK982" s="228">
        <f>ROUND(I982*H982,2)</f>
        <v>0</v>
      </c>
      <c r="BL982" s="17" t="s">
        <v>265</v>
      </c>
      <c r="BM982" s="227" t="s">
        <v>1045</v>
      </c>
    </row>
    <row r="983" s="14" customFormat="1">
      <c r="A983" s="14"/>
      <c r="B983" s="240"/>
      <c r="C983" s="241"/>
      <c r="D983" s="231" t="s">
        <v>152</v>
      </c>
      <c r="E983" s="242" t="s">
        <v>1</v>
      </c>
      <c r="F983" s="243" t="s">
        <v>174</v>
      </c>
      <c r="G983" s="241"/>
      <c r="H983" s="244">
        <v>5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0" t="s">
        <v>152</v>
      </c>
      <c r="AU983" s="250" t="s">
        <v>150</v>
      </c>
      <c r="AV983" s="14" t="s">
        <v>150</v>
      </c>
      <c r="AW983" s="14" t="s">
        <v>30</v>
      </c>
      <c r="AX983" s="14" t="s">
        <v>81</v>
      </c>
      <c r="AY983" s="250" t="s">
        <v>142</v>
      </c>
    </row>
    <row r="984" s="2" customFormat="1" ht="24.15" customHeight="1">
      <c r="A984" s="38"/>
      <c r="B984" s="39"/>
      <c r="C984" s="215" t="s">
        <v>1046</v>
      </c>
      <c r="D984" s="215" t="s">
        <v>145</v>
      </c>
      <c r="E984" s="216" t="s">
        <v>1047</v>
      </c>
      <c r="F984" s="217" t="s">
        <v>1048</v>
      </c>
      <c r="G984" s="218" t="s">
        <v>164</v>
      </c>
      <c r="H984" s="219">
        <v>1</v>
      </c>
      <c r="I984" s="220"/>
      <c r="J984" s="221">
        <f>ROUND(I984*H984,2)</f>
        <v>0</v>
      </c>
      <c r="K984" s="222"/>
      <c r="L984" s="44"/>
      <c r="M984" s="223" t="s">
        <v>1</v>
      </c>
      <c r="N984" s="224" t="s">
        <v>39</v>
      </c>
      <c r="O984" s="91"/>
      <c r="P984" s="225">
        <f>O984*H984</f>
        <v>0</v>
      </c>
      <c r="Q984" s="225">
        <v>0</v>
      </c>
      <c r="R984" s="225">
        <f>Q984*H984</f>
        <v>0</v>
      </c>
      <c r="S984" s="225">
        <v>0</v>
      </c>
      <c r="T984" s="226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27" t="s">
        <v>265</v>
      </c>
      <c r="AT984" s="227" t="s">
        <v>145</v>
      </c>
      <c r="AU984" s="227" t="s">
        <v>150</v>
      </c>
      <c r="AY984" s="17" t="s">
        <v>142</v>
      </c>
      <c r="BE984" s="228">
        <f>IF(N984="základní",J984,0)</f>
        <v>0</v>
      </c>
      <c r="BF984" s="228">
        <f>IF(N984="snížená",J984,0)</f>
        <v>0</v>
      </c>
      <c r="BG984" s="228">
        <f>IF(N984="zákl. přenesená",J984,0)</f>
        <v>0</v>
      </c>
      <c r="BH984" s="228">
        <f>IF(N984="sníž. přenesená",J984,0)</f>
        <v>0</v>
      </c>
      <c r="BI984" s="228">
        <f>IF(N984="nulová",J984,0)</f>
        <v>0</v>
      </c>
      <c r="BJ984" s="17" t="s">
        <v>150</v>
      </c>
      <c r="BK984" s="228">
        <f>ROUND(I984*H984,2)</f>
        <v>0</v>
      </c>
      <c r="BL984" s="17" t="s">
        <v>265</v>
      </c>
      <c r="BM984" s="227" t="s">
        <v>1049</v>
      </c>
    </row>
    <row r="985" s="13" customFormat="1">
      <c r="A985" s="13"/>
      <c r="B985" s="229"/>
      <c r="C985" s="230"/>
      <c r="D985" s="231" t="s">
        <v>152</v>
      </c>
      <c r="E985" s="232" t="s">
        <v>1</v>
      </c>
      <c r="F985" s="233" t="s">
        <v>193</v>
      </c>
      <c r="G985" s="230"/>
      <c r="H985" s="232" t="s">
        <v>1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9" t="s">
        <v>152</v>
      </c>
      <c r="AU985" s="239" t="s">
        <v>150</v>
      </c>
      <c r="AV985" s="13" t="s">
        <v>81</v>
      </c>
      <c r="AW985" s="13" t="s">
        <v>30</v>
      </c>
      <c r="AX985" s="13" t="s">
        <v>73</v>
      </c>
      <c r="AY985" s="239" t="s">
        <v>142</v>
      </c>
    </row>
    <row r="986" s="14" customFormat="1">
      <c r="A986" s="14"/>
      <c r="B986" s="240"/>
      <c r="C986" s="241"/>
      <c r="D986" s="231" t="s">
        <v>152</v>
      </c>
      <c r="E986" s="242" t="s">
        <v>1</v>
      </c>
      <c r="F986" s="243" t="s">
        <v>81</v>
      </c>
      <c r="G986" s="241"/>
      <c r="H986" s="244">
        <v>1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152</v>
      </c>
      <c r="AU986" s="250" t="s">
        <v>150</v>
      </c>
      <c r="AV986" s="14" t="s">
        <v>150</v>
      </c>
      <c r="AW986" s="14" t="s">
        <v>30</v>
      </c>
      <c r="AX986" s="14" t="s">
        <v>81</v>
      </c>
      <c r="AY986" s="250" t="s">
        <v>142</v>
      </c>
    </row>
    <row r="987" s="2" customFormat="1" ht="24.15" customHeight="1">
      <c r="A987" s="38"/>
      <c r="B987" s="39"/>
      <c r="C987" s="251" t="s">
        <v>1050</v>
      </c>
      <c r="D987" s="251" t="s">
        <v>155</v>
      </c>
      <c r="E987" s="252" t="s">
        <v>1051</v>
      </c>
      <c r="F987" s="253" t="s">
        <v>1052</v>
      </c>
      <c r="G987" s="254" t="s">
        <v>164</v>
      </c>
      <c r="H987" s="255">
        <v>1</v>
      </c>
      <c r="I987" s="256"/>
      <c r="J987" s="257">
        <f>ROUND(I987*H987,2)</f>
        <v>0</v>
      </c>
      <c r="K987" s="258"/>
      <c r="L987" s="259"/>
      <c r="M987" s="260" t="s">
        <v>1</v>
      </c>
      <c r="N987" s="261" t="s">
        <v>39</v>
      </c>
      <c r="O987" s="91"/>
      <c r="P987" s="225">
        <f>O987*H987</f>
        <v>0</v>
      </c>
      <c r="Q987" s="225">
        <v>0.00010000000000000001</v>
      </c>
      <c r="R987" s="225">
        <f>Q987*H987</f>
        <v>0.00010000000000000001</v>
      </c>
      <c r="S987" s="225">
        <v>0</v>
      </c>
      <c r="T987" s="226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7" t="s">
        <v>347</v>
      </c>
      <c r="AT987" s="227" t="s">
        <v>155</v>
      </c>
      <c r="AU987" s="227" t="s">
        <v>150</v>
      </c>
      <c r="AY987" s="17" t="s">
        <v>142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17" t="s">
        <v>150</v>
      </c>
      <c r="BK987" s="228">
        <f>ROUND(I987*H987,2)</f>
        <v>0</v>
      </c>
      <c r="BL987" s="17" t="s">
        <v>265</v>
      </c>
      <c r="BM987" s="227" t="s">
        <v>1053</v>
      </c>
    </row>
    <row r="988" s="13" customFormat="1">
      <c r="A988" s="13"/>
      <c r="B988" s="229"/>
      <c r="C988" s="230"/>
      <c r="D988" s="231" t="s">
        <v>152</v>
      </c>
      <c r="E988" s="232" t="s">
        <v>1</v>
      </c>
      <c r="F988" s="233" t="s">
        <v>967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152</v>
      </c>
      <c r="AU988" s="239" t="s">
        <v>150</v>
      </c>
      <c r="AV988" s="13" t="s">
        <v>81</v>
      </c>
      <c r="AW988" s="13" t="s">
        <v>30</v>
      </c>
      <c r="AX988" s="13" t="s">
        <v>73</v>
      </c>
      <c r="AY988" s="239" t="s">
        <v>142</v>
      </c>
    </row>
    <row r="989" s="14" customFormat="1">
      <c r="A989" s="14"/>
      <c r="B989" s="240"/>
      <c r="C989" s="241"/>
      <c r="D989" s="231" t="s">
        <v>152</v>
      </c>
      <c r="E989" s="242" t="s">
        <v>1</v>
      </c>
      <c r="F989" s="243" t="s">
        <v>81</v>
      </c>
      <c r="G989" s="241"/>
      <c r="H989" s="244">
        <v>1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152</v>
      </c>
      <c r="AU989" s="250" t="s">
        <v>150</v>
      </c>
      <c r="AV989" s="14" t="s">
        <v>150</v>
      </c>
      <c r="AW989" s="14" t="s">
        <v>30</v>
      </c>
      <c r="AX989" s="14" t="s">
        <v>81</v>
      </c>
      <c r="AY989" s="250" t="s">
        <v>142</v>
      </c>
    </row>
    <row r="990" s="2" customFormat="1" ht="14.4" customHeight="1">
      <c r="A990" s="38"/>
      <c r="B990" s="39"/>
      <c r="C990" s="251" t="s">
        <v>1054</v>
      </c>
      <c r="D990" s="251" t="s">
        <v>155</v>
      </c>
      <c r="E990" s="252" t="s">
        <v>1055</v>
      </c>
      <c r="F990" s="253" t="s">
        <v>1056</v>
      </c>
      <c r="G990" s="254" t="s">
        <v>164</v>
      </c>
      <c r="H990" s="255">
        <v>1</v>
      </c>
      <c r="I990" s="256"/>
      <c r="J990" s="257">
        <f>ROUND(I990*H990,2)</f>
        <v>0</v>
      </c>
      <c r="K990" s="258"/>
      <c r="L990" s="259"/>
      <c r="M990" s="260" t="s">
        <v>1</v>
      </c>
      <c r="N990" s="261" t="s">
        <v>39</v>
      </c>
      <c r="O990" s="91"/>
      <c r="P990" s="225">
        <f>O990*H990</f>
        <v>0</v>
      </c>
      <c r="Q990" s="225">
        <v>0.00010000000000000001</v>
      </c>
      <c r="R990" s="225">
        <f>Q990*H990</f>
        <v>0.00010000000000000001</v>
      </c>
      <c r="S990" s="225">
        <v>0</v>
      </c>
      <c r="T990" s="226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7" t="s">
        <v>347</v>
      </c>
      <c r="AT990" s="227" t="s">
        <v>155</v>
      </c>
      <c r="AU990" s="227" t="s">
        <v>150</v>
      </c>
      <c r="AY990" s="17" t="s">
        <v>142</v>
      </c>
      <c r="BE990" s="228">
        <f>IF(N990="základní",J990,0)</f>
        <v>0</v>
      </c>
      <c r="BF990" s="228">
        <f>IF(N990="snížená",J990,0)</f>
        <v>0</v>
      </c>
      <c r="BG990" s="228">
        <f>IF(N990="zákl. přenesená",J990,0)</f>
        <v>0</v>
      </c>
      <c r="BH990" s="228">
        <f>IF(N990="sníž. přenesená",J990,0)</f>
        <v>0</v>
      </c>
      <c r="BI990" s="228">
        <f>IF(N990="nulová",J990,0)</f>
        <v>0</v>
      </c>
      <c r="BJ990" s="17" t="s">
        <v>150</v>
      </c>
      <c r="BK990" s="228">
        <f>ROUND(I990*H990,2)</f>
        <v>0</v>
      </c>
      <c r="BL990" s="17" t="s">
        <v>265</v>
      </c>
      <c r="BM990" s="227" t="s">
        <v>1057</v>
      </c>
    </row>
    <row r="991" s="2" customFormat="1" ht="24.15" customHeight="1">
      <c r="A991" s="38"/>
      <c r="B991" s="39"/>
      <c r="C991" s="215" t="s">
        <v>1058</v>
      </c>
      <c r="D991" s="215" t="s">
        <v>145</v>
      </c>
      <c r="E991" s="216" t="s">
        <v>1059</v>
      </c>
      <c r="F991" s="217" t="s">
        <v>1060</v>
      </c>
      <c r="G991" s="218" t="s">
        <v>164</v>
      </c>
      <c r="H991" s="219">
        <v>6</v>
      </c>
      <c r="I991" s="220"/>
      <c r="J991" s="221">
        <f>ROUND(I991*H991,2)</f>
        <v>0</v>
      </c>
      <c r="K991" s="222"/>
      <c r="L991" s="44"/>
      <c r="M991" s="223" t="s">
        <v>1</v>
      </c>
      <c r="N991" s="224" t="s">
        <v>39</v>
      </c>
      <c r="O991" s="91"/>
      <c r="P991" s="225">
        <f>O991*H991</f>
        <v>0</v>
      </c>
      <c r="Q991" s="225">
        <v>0</v>
      </c>
      <c r="R991" s="225">
        <f>Q991*H991</f>
        <v>0</v>
      </c>
      <c r="S991" s="225">
        <v>0</v>
      </c>
      <c r="T991" s="226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27" t="s">
        <v>265</v>
      </c>
      <c r="AT991" s="227" t="s">
        <v>145</v>
      </c>
      <c r="AU991" s="227" t="s">
        <v>150</v>
      </c>
      <c r="AY991" s="17" t="s">
        <v>142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17" t="s">
        <v>150</v>
      </c>
      <c r="BK991" s="228">
        <f>ROUND(I991*H991,2)</f>
        <v>0</v>
      </c>
      <c r="BL991" s="17" t="s">
        <v>265</v>
      </c>
      <c r="BM991" s="227" t="s">
        <v>1061</v>
      </c>
    </row>
    <row r="992" s="13" customFormat="1">
      <c r="A992" s="13"/>
      <c r="B992" s="229"/>
      <c r="C992" s="230"/>
      <c r="D992" s="231" t="s">
        <v>152</v>
      </c>
      <c r="E992" s="232" t="s">
        <v>1</v>
      </c>
      <c r="F992" s="233" t="s">
        <v>189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152</v>
      </c>
      <c r="AU992" s="239" t="s">
        <v>150</v>
      </c>
      <c r="AV992" s="13" t="s">
        <v>81</v>
      </c>
      <c r="AW992" s="13" t="s">
        <v>30</v>
      </c>
      <c r="AX992" s="13" t="s">
        <v>73</v>
      </c>
      <c r="AY992" s="239" t="s">
        <v>142</v>
      </c>
    </row>
    <row r="993" s="14" customFormat="1">
      <c r="A993" s="14"/>
      <c r="B993" s="240"/>
      <c r="C993" s="241"/>
      <c r="D993" s="231" t="s">
        <v>152</v>
      </c>
      <c r="E993" s="242" t="s">
        <v>1</v>
      </c>
      <c r="F993" s="243" t="s">
        <v>150</v>
      </c>
      <c r="G993" s="241"/>
      <c r="H993" s="244">
        <v>2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152</v>
      </c>
      <c r="AU993" s="250" t="s">
        <v>150</v>
      </c>
      <c r="AV993" s="14" t="s">
        <v>150</v>
      </c>
      <c r="AW993" s="14" t="s">
        <v>30</v>
      </c>
      <c r="AX993" s="14" t="s">
        <v>73</v>
      </c>
      <c r="AY993" s="250" t="s">
        <v>142</v>
      </c>
    </row>
    <row r="994" s="13" customFormat="1">
      <c r="A994" s="13"/>
      <c r="B994" s="229"/>
      <c r="C994" s="230"/>
      <c r="D994" s="231" t="s">
        <v>152</v>
      </c>
      <c r="E994" s="232" t="s">
        <v>1</v>
      </c>
      <c r="F994" s="233" t="s">
        <v>193</v>
      </c>
      <c r="G994" s="230"/>
      <c r="H994" s="232" t="s">
        <v>1</v>
      </c>
      <c r="I994" s="234"/>
      <c r="J994" s="230"/>
      <c r="K994" s="230"/>
      <c r="L994" s="235"/>
      <c r="M994" s="236"/>
      <c r="N994" s="237"/>
      <c r="O994" s="237"/>
      <c r="P994" s="237"/>
      <c r="Q994" s="237"/>
      <c r="R994" s="237"/>
      <c r="S994" s="237"/>
      <c r="T994" s="23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9" t="s">
        <v>152</v>
      </c>
      <c r="AU994" s="239" t="s">
        <v>150</v>
      </c>
      <c r="AV994" s="13" t="s">
        <v>81</v>
      </c>
      <c r="AW994" s="13" t="s">
        <v>30</v>
      </c>
      <c r="AX994" s="13" t="s">
        <v>73</v>
      </c>
      <c r="AY994" s="239" t="s">
        <v>142</v>
      </c>
    </row>
    <row r="995" s="14" customFormat="1">
      <c r="A995" s="14"/>
      <c r="B995" s="240"/>
      <c r="C995" s="241"/>
      <c r="D995" s="231" t="s">
        <v>152</v>
      </c>
      <c r="E995" s="242" t="s">
        <v>1</v>
      </c>
      <c r="F995" s="243" t="s">
        <v>73</v>
      </c>
      <c r="G995" s="241"/>
      <c r="H995" s="244">
        <v>0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152</v>
      </c>
      <c r="AU995" s="250" t="s">
        <v>150</v>
      </c>
      <c r="AV995" s="14" t="s">
        <v>150</v>
      </c>
      <c r="AW995" s="14" t="s">
        <v>30</v>
      </c>
      <c r="AX995" s="14" t="s">
        <v>73</v>
      </c>
      <c r="AY995" s="250" t="s">
        <v>142</v>
      </c>
    </row>
    <row r="996" s="13" customFormat="1">
      <c r="A996" s="13"/>
      <c r="B996" s="229"/>
      <c r="C996" s="230"/>
      <c r="D996" s="231" t="s">
        <v>152</v>
      </c>
      <c r="E996" s="232" t="s">
        <v>1</v>
      </c>
      <c r="F996" s="233" t="s">
        <v>191</v>
      </c>
      <c r="G996" s="230"/>
      <c r="H996" s="232" t="s">
        <v>1</v>
      </c>
      <c r="I996" s="234"/>
      <c r="J996" s="230"/>
      <c r="K996" s="230"/>
      <c r="L996" s="235"/>
      <c r="M996" s="236"/>
      <c r="N996" s="237"/>
      <c r="O996" s="237"/>
      <c r="P996" s="237"/>
      <c r="Q996" s="237"/>
      <c r="R996" s="237"/>
      <c r="S996" s="237"/>
      <c r="T996" s="23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9" t="s">
        <v>152</v>
      </c>
      <c r="AU996" s="239" t="s">
        <v>150</v>
      </c>
      <c r="AV996" s="13" t="s">
        <v>81</v>
      </c>
      <c r="AW996" s="13" t="s">
        <v>30</v>
      </c>
      <c r="AX996" s="13" t="s">
        <v>73</v>
      </c>
      <c r="AY996" s="239" t="s">
        <v>142</v>
      </c>
    </row>
    <row r="997" s="14" customFormat="1">
      <c r="A997" s="14"/>
      <c r="B997" s="240"/>
      <c r="C997" s="241"/>
      <c r="D997" s="231" t="s">
        <v>152</v>
      </c>
      <c r="E997" s="242" t="s">
        <v>1</v>
      </c>
      <c r="F997" s="243" t="s">
        <v>150</v>
      </c>
      <c r="G997" s="241"/>
      <c r="H997" s="244">
        <v>2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152</v>
      </c>
      <c r="AU997" s="250" t="s">
        <v>150</v>
      </c>
      <c r="AV997" s="14" t="s">
        <v>150</v>
      </c>
      <c r="AW997" s="14" t="s">
        <v>30</v>
      </c>
      <c r="AX997" s="14" t="s">
        <v>73</v>
      </c>
      <c r="AY997" s="250" t="s">
        <v>142</v>
      </c>
    </row>
    <row r="998" s="13" customFormat="1">
      <c r="A998" s="13"/>
      <c r="B998" s="229"/>
      <c r="C998" s="230"/>
      <c r="D998" s="231" t="s">
        <v>152</v>
      </c>
      <c r="E998" s="232" t="s">
        <v>1</v>
      </c>
      <c r="F998" s="233" t="s">
        <v>199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152</v>
      </c>
      <c r="AU998" s="239" t="s">
        <v>150</v>
      </c>
      <c r="AV998" s="13" t="s">
        <v>81</v>
      </c>
      <c r="AW998" s="13" t="s">
        <v>30</v>
      </c>
      <c r="AX998" s="13" t="s">
        <v>73</v>
      </c>
      <c r="AY998" s="239" t="s">
        <v>142</v>
      </c>
    </row>
    <row r="999" s="14" customFormat="1">
      <c r="A999" s="14"/>
      <c r="B999" s="240"/>
      <c r="C999" s="241"/>
      <c r="D999" s="231" t="s">
        <v>152</v>
      </c>
      <c r="E999" s="242" t="s">
        <v>1</v>
      </c>
      <c r="F999" s="243" t="s">
        <v>150</v>
      </c>
      <c r="G999" s="241"/>
      <c r="H999" s="244">
        <v>2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152</v>
      </c>
      <c r="AU999" s="250" t="s">
        <v>150</v>
      </c>
      <c r="AV999" s="14" t="s">
        <v>150</v>
      </c>
      <c r="AW999" s="14" t="s">
        <v>30</v>
      </c>
      <c r="AX999" s="14" t="s">
        <v>73</v>
      </c>
      <c r="AY999" s="250" t="s">
        <v>142</v>
      </c>
    </row>
    <row r="1000" s="15" customFormat="1">
      <c r="A1000" s="15"/>
      <c r="B1000" s="262"/>
      <c r="C1000" s="263"/>
      <c r="D1000" s="231" t="s">
        <v>152</v>
      </c>
      <c r="E1000" s="264" t="s">
        <v>1</v>
      </c>
      <c r="F1000" s="265" t="s">
        <v>173</v>
      </c>
      <c r="G1000" s="263"/>
      <c r="H1000" s="266">
        <v>6</v>
      </c>
      <c r="I1000" s="267"/>
      <c r="J1000" s="263"/>
      <c r="K1000" s="263"/>
      <c r="L1000" s="268"/>
      <c r="M1000" s="269"/>
      <c r="N1000" s="270"/>
      <c r="O1000" s="270"/>
      <c r="P1000" s="270"/>
      <c r="Q1000" s="270"/>
      <c r="R1000" s="270"/>
      <c r="S1000" s="270"/>
      <c r="T1000" s="271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72" t="s">
        <v>152</v>
      </c>
      <c r="AU1000" s="272" t="s">
        <v>150</v>
      </c>
      <c r="AV1000" s="15" t="s">
        <v>149</v>
      </c>
      <c r="AW1000" s="15" t="s">
        <v>30</v>
      </c>
      <c r="AX1000" s="15" t="s">
        <v>81</v>
      </c>
      <c r="AY1000" s="272" t="s">
        <v>142</v>
      </c>
    </row>
    <row r="1001" s="2" customFormat="1" ht="24.15" customHeight="1">
      <c r="A1001" s="38"/>
      <c r="B1001" s="39"/>
      <c r="C1001" s="251" t="s">
        <v>1062</v>
      </c>
      <c r="D1001" s="251" t="s">
        <v>155</v>
      </c>
      <c r="E1001" s="252" t="s">
        <v>1063</v>
      </c>
      <c r="F1001" s="253" t="s">
        <v>1064</v>
      </c>
      <c r="G1001" s="254" t="s">
        <v>164</v>
      </c>
      <c r="H1001" s="255">
        <v>6</v>
      </c>
      <c r="I1001" s="256"/>
      <c r="J1001" s="257">
        <f>ROUND(I1001*H1001,2)</f>
        <v>0</v>
      </c>
      <c r="K1001" s="258"/>
      <c r="L1001" s="259"/>
      <c r="M1001" s="260" t="s">
        <v>1</v>
      </c>
      <c r="N1001" s="261" t="s">
        <v>39</v>
      </c>
      <c r="O1001" s="91"/>
      <c r="P1001" s="225">
        <f>O1001*H1001</f>
        <v>0</v>
      </c>
      <c r="Q1001" s="225">
        <v>0</v>
      </c>
      <c r="R1001" s="225">
        <f>Q1001*H1001</f>
        <v>0</v>
      </c>
      <c r="S1001" s="225">
        <v>0</v>
      </c>
      <c r="T1001" s="226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27" t="s">
        <v>347</v>
      </c>
      <c r="AT1001" s="227" t="s">
        <v>155</v>
      </c>
      <c r="AU1001" s="227" t="s">
        <v>150</v>
      </c>
      <c r="AY1001" s="17" t="s">
        <v>142</v>
      </c>
      <c r="BE1001" s="228">
        <f>IF(N1001="základní",J1001,0)</f>
        <v>0</v>
      </c>
      <c r="BF1001" s="228">
        <f>IF(N1001="snížená",J1001,0)</f>
        <v>0</v>
      </c>
      <c r="BG1001" s="228">
        <f>IF(N1001="zákl. přenesená",J1001,0)</f>
        <v>0</v>
      </c>
      <c r="BH1001" s="228">
        <f>IF(N1001="sníž. přenesená",J1001,0)</f>
        <v>0</v>
      </c>
      <c r="BI1001" s="228">
        <f>IF(N1001="nulová",J1001,0)</f>
        <v>0</v>
      </c>
      <c r="BJ1001" s="17" t="s">
        <v>150</v>
      </c>
      <c r="BK1001" s="228">
        <f>ROUND(I1001*H1001,2)</f>
        <v>0</v>
      </c>
      <c r="BL1001" s="17" t="s">
        <v>265</v>
      </c>
      <c r="BM1001" s="227" t="s">
        <v>1065</v>
      </c>
    </row>
    <row r="1002" s="13" customFormat="1">
      <c r="A1002" s="13"/>
      <c r="B1002" s="229"/>
      <c r="C1002" s="230"/>
      <c r="D1002" s="231" t="s">
        <v>152</v>
      </c>
      <c r="E1002" s="232" t="s">
        <v>1</v>
      </c>
      <c r="F1002" s="233" t="s">
        <v>189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152</v>
      </c>
      <c r="AU1002" s="239" t="s">
        <v>150</v>
      </c>
      <c r="AV1002" s="13" t="s">
        <v>81</v>
      </c>
      <c r="AW1002" s="13" t="s">
        <v>30</v>
      </c>
      <c r="AX1002" s="13" t="s">
        <v>73</v>
      </c>
      <c r="AY1002" s="239" t="s">
        <v>142</v>
      </c>
    </row>
    <row r="1003" s="14" customFormat="1">
      <c r="A1003" s="14"/>
      <c r="B1003" s="240"/>
      <c r="C1003" s="241"/>
      <c r="D1003" s="231" t="s">
        <v>152</v>
      </c>
      <c r="E1003" s="242" t="s">
        <v>1</v>
      </c>
      <c r="F1003" s="243" t="s">
        <v>150</v>
      </c>
      <c r="G1003" s="241"/>
      <c r="H1003" s="244">
        <v>2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152</v>
      </c>
      <c r="AU1003" s="250" t="s">
        <v>150</v>
      </c>
      <c r="AV1003" s="14" t="s">
        <v>150</v>
      </c>
      <c r="AW1003" s="14" t="s">
        <v>30</v>
      </c>
      <c r="AX1003" s="14" t="s">
        <v>73</v>
      </c>
      <c r="AY1003" s="250" t="s">
        <v>142</v>
      </c>
    </row>
    <row r="1004" s="13" customFormat="1">
      <c r="A1004" s="13"/>
      <c r="B1004" s="229"/>
      <c r="C1004" s="230"/>
      <c r="D1004" s="231" t="s">
        <v>152</v>
      </c>
      <c r="E1004" s="232" t="s">
        <v>1</v>
      </c>
      <c r="F1004" s="233" t="s">
        <v>193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152</v>
      </c>
      <c r="AU1004" s="239" t="s">
        <v>150</v>
      </c>
      <c r="AV1004" s="13" t="s">
        <v>81</v>
      </c>
      <c r="AW1004" s="13" t="s">
        <v>30</v>
      </c>
      <c r="AX1004" s="13" t="s">
        <v>73</v>
      </c>
      <c r="AY1004" s="239" t="s">
        <v>142</v>
      </c>
    </row>
    <row r="1005" s="14" customFormat="1">
      <c r="A1005" s="14"/>
      <c r="B1005" s="240"/>
      <c r="C1005" s="241"/>
      <c r="D1005" s="231" t="s">
        <v>152</v>
      </c>
      <c r="E1005" s="242" t="s">
        <v>1</v>
      </c>
      <c r="F1005" s="243" t="s">
        <v>73</v>
      </c>
      <c r="G1005" s="241"/>
      <c r="H1005" s="244">
        <v>0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152</v>
      </c>
      <c r="AU1005" s="250" t="s">
        <v>150</v>
      </c>
      <c r="AV1005" s="14" t="s">
        <v>150</v>
      </c>
      <c r="AW1005" s="14" t="s">
        <v>30</v>
      </c>
      <c r="AX1005" s="14" t="s">
        <v>73</v>
      </c>
      <c r="AY1005" s="250" t="s">
        <v>142</v>
      </c>
    </row>
    <row r="1006" s="13" customFormat="1">
      <c r="A1006" s="13"/>
      <c r="B1006" s="229"/>
      <c r="C1006" s="230"/>
      <c r="D1006" s="231" t="s">
        <v>152</v>
      </c>
      <c r="E1006" s="232" t="s">
        <v>1</v>
      </c>
      <c r="F1006" s="233" t="s">
        <v>191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152</v>
      </c>
      <c r="AU1006" s="239" t="s">
        <v>150</v>
      </c>
      <c r="AV1006" s="13" t="s">
        <v>81</v>
      </c>
      <c r="AW1006" s="13" t="s">
        <v>30</v>
      </c>
      <c r="AX1006" s="13" t="s">
        <v>73</v>
      </c>
      <c r="AY1006" s="239" t="s">
        <v>142</v>
      </c>
    </row>
    <row r="1007" s="14" customFormat="1">
      <c r="A1007" s="14"/>
      <c r="B1007" s="240"/>
      <c r="C1007" s="241"/>
      <c r="D1007" s="231" t="s">
        <v>152</v>
      </c>
      <c r="E1007" s="242" t="s">
        <v>1</v>
      </c>
      <c r="F1007" s="243" t="s">
        <v>150</v>
      </c>
      <c r="G1007" s="241"/>
      <c r="H1007" s="244">
        <v>2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152</v>
      </c>
      <c r="AU1007" s="250" t="s">
        <v>150</v>
      </c>
      <c r="AV1007" s="14" t="s">
        <v>150</v>
      </c>
      <c r="AW1007" s="14" t="s">
        <v>30</v>
      </c>
      <c r="AX1007" s="14" t="s">
        <v>73</v>
      </c>
      <c r="AY1007" s="250" t="s">
        <v>142</v>
      </c>
    </row>
    <row r="1008" s="13" customFormat="1">
      <c r="A1008" s="13"/>
      <c r="B1008" s="229"/>
      <c r="C1008" s="230"/>
      <c r="D1008" s="231" t="s">
        <v>152</v>
      </c>
      <c r="E1008" s="232" t="s">
        <v>1</v>
      </c>
      <c r="F1008" s="233" t="s">
        <v>199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152</v>
      </c>
      <c r="AU1008" s="239" t="s">
        <v>150</v>
      </c>
      <c r="AV1008" s="13" t="s">
        <v>81</v>
      </c>
      <c r="AW1008" s="13" t="s">
        <v>30</v>
      </c>
      <c r="AX1008" s="13" t="s">
        <v>73</v>
      </c>
      <c r="AY1008" s="239" t="s">
        <v>142</v>
      </c>
    </row>
    <row r="1009" s="14" customFormat="1">
      <c r="A1009" s="14"/>
      <c r="B1009" s="240"/>
      <c r="C1009" s="241"/>
      <c r="D1009" s="231" t="s">
        <v>152</v>
      </c>
      <c r="E1009" s="242" t="s">
        <v>1</v>
      </c>
      <c r="F1009" s="243" t="s">
        <v>150</v>
      </c>
      <c r="G1009" s="241"/>
      <c r="H1009" s="244">
        <v>2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152</v>
      </c>
      <c r="AU1009" s="250" t="s">
        <v>150</v>
      </c>
      <c r="AV1009" s="14" t="s">
        <v>150</v>
      </c>
      <c r="AW1009" s="14" t="s">
        <v>30</v>
      </c>
      <c r="AX1009" s="14" t="s">
        <v>73</v>
      </c>
      <c r="AY1009" s="250" t="s">
        <v>142</v>
      </c>
    </row>
    <row r="1010" s="15" customFormat="1">
      <c r="A1010" s="15"/>
      <c r="B1010" s="262"/>
      <c r="C1010" s="263"/>
      <c r="D1010" s="231" t="s">
        <v>152</v>
      </c>
      <c r="E1010" s="264" t="s">
        <v>1</v>
      </c>
      <c r="F1010" s="265" t="s">
        <v>173</v>
      </c>
      <c r="G1010" s="263"/>
      <c r="H1010" s="266">
        <v>6</v>
      </c>
      <c r="I1010" s="267"/>
      <c r="J1010" s="263"/>
      <c r="K1010" s="263"/>
      <c r="L1010" s="268"/>
      <c r="M1010" s="269"/>
      <c r="N1010" s="270"/>
      <c r="O1010" s="270"/>
      <c r="P1010" s="270"/>
      <c r="Q1010" s="270"/>
      <c r="R1010" s="270"/>
      <c r="S1010" s="270"/>
      <c r="T1010" s="271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T1010" s="272" t="s">
        <v>152</v>
      </c>
      <c r="AU1010" s="272" t="s">
        <v>150</v>
      </c>
      <c r="AV1010" s="15" t="s">
        <v>149</v>
      </c>
      <c r="AW1010" s="15" t="s">
        <v>30</v>
      </c>
      <c r="AX1010" s="15" t="s">
        <v>81</v>
      </c>
      <c r="AY1010" s="272" t="s">
        <v>142</v>
      </c>
    </row>
    <row r="1011" s="2" customFormat="1" ht="14.4" customHeight="1">
      <c r="A1011" s="38"/>
      <c r="B1011" s="39"/>
      <c r="C1011" s="251" t="s">
        <v>1066</v>
      </c>
      <c r="D1011" s="251" t="s">
        <v>155</v>
      </c>
      <c r="E1011" s="252" t="s">
        <v>1067</v>
      </c>
      <c r="F1011" s="253" t="s">
        <v>1068</v>
      </c>
      <c r="G1011" s="254" t="s">
        <v>164</v>
      </c>
      <c r="H1011" s="255">
        <v>6</v>
      </c>
      <c r="I1011" s="256"/>
      <c r="J1011" s="257">
        <f>ROUND(I1011*H1011,2)</f>
        <v>0</v>
      </c>
      <c r="K1011" s="258"/>
      <c r="L1011" s="259"/>
      <c r="M1011" s="260" t="s">
        <v>1</v>
      </c>
      <c r="N1011" s="261" t="s">
        <v>39</v>
      </c>
      <c r="O1011" s="91"/>
      <c r="P1011" s="225">
        <f>O1011*H1011</f>
        <v>0</v>
      </c>
      <c r="Q1011" s="225">
        <v>0.00010000000000000001</v>
      </c>
      <c r="R1011" s="225">
        <f>Q1011*H1011</f>
        <v>0.00060000000000000006</v>
      </c>
      <c r="S1011" s="225">
        <v>0</v>
      </c>
      <c r="T1011" s="226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7" t="s">
        <v>347</v>
      </c>
      <c r="AT1011" s="227" t="s">
        <v>155</v>
      </c>
      <c r="AU1011" s="227" t="s">
        <v>150</v>
      </c>
      <c r="AY1011" s="17" t="s">
        <v>142</v>
      </c>
      <c r="BE1011" s="228">
        <f>IF(N1011="základní",J1011,0)</f>
        <v>0</v>
      </c>
      <c r="BF1011" s="228">
        <f>IF(N1011="snížená",J1011,0)</f>
        <v>0</v>
      </c>
      <c r="BG1011" s="228">
        <f>IF(N1011="zákl. přenesená",J1011,0)</f>
        <v>0</v>
      </c>
      <c r="BH1011" s="228">
        <f>IF(N1011="sníž. přenesená",J1011,0)</f>
        <v>0</v>
      </c>
      <c r="BI1011" s="228">
        <f>IF(N1011="nulová",J1011,0)</f>
        <v>0</v>
      </c>
      <c r="BJ1011" s="17" t="s">
        <v>150</v>
      </c>
      <c r="BK1011" s="228">
        <f>ROUND(I1011*H1011,2)</f>
        <v>0</v>
      </c>
      <c r="BL1011" s="17" t="s">
        <v>265</v>
      </c>
      <c r="BM1011" s="227" t="s">
        <v>1069</v>
      </c>
    </row>
    <row r="1012" s="2" customFormat="1" ht="24.15" customHeight="1">
      <c r="A1012" s="38"/>
      <c r="B1012" s="39"/>
      <c r="C1012" s="215" t="s">
        <v>1070</v>
      </c>
      <c r="D1012" s="215" t="s">
        <v>145</v>
      </c>
      <c r="E1012" s="216" t="s">
        <v>1071</v>
      </c>
      <c r="F1012" s="217" t="s">
        <v>1072</v>
      </c>
      <c r="G1012" s="218" t="s">
        <v>164</v>
      </c>
      <c r="H1012" s="219">
        <v>1</v>
      </c>
      <c r="I1012" s="220"/>
      <c r="J1012" s="221">
        <f>ROUND(I1012*H1012,2)</f>
        <v>0</v>
      </c>
      <c r="K1012" s="222"/>
      <c r="L1012" s="44"/>
      <c r="M1012" s="223" t="s">
        <v>1</v>
      </c>
      <c r="N1012" s="224" t="s">
        <v>39</v>
      </c>
      <c r="O1012" s="91"/>
      <c r="P1012" s="225">
        <f>O1012*H1012</f>
        <v>0</v>
      </c>
      <c r="Q1012" s="225">
        <v>0</v>
      </c>
      <c r="R1012" s="225">
        <f>Q1012*H1012</f>
        <v>0</v>
      </c>
      <c r="S1012" s="225">
        <v>0</v>
      </c>
      <c r="T1012" s="226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27" t="s">
        <v>265</v>
      </c>
      <c r="AT1012" s="227" t="s">
        <v>145</v>
      </c>
      <c r="AU1012" s="227" t="s">
        <v>150</v>
      </c>
      <c r="AY1012" s="17" t="s">
        <v>142</v>
      </c>
      <c r="BE1012" s="228">
        <f>IF(N1012="základní",J1012,0)</f>
        <v>0</v>
      </c>
      <c r="BF1012" s="228">
        <f>IF(N1012="snížená",J1012,0)</f>
        <v>0</v>
      </c>
      <c r="BG1012" s="228">
        <f>IF(N1012="zákl. přenesená",J1012,0)</f>
        <v>0</v>
      </c>
      <c r="BH1012" s="228">
        <f>IF(N1012="sníž. přenesená",J1012,0)</f>
        <v>0</v>
      </c>
      <c r="BI1012" s="228">
        <f>IF(N1012="nulová",J1012,0)</f>
        <v>0</v>
      </c>
      <c r="BJ1012" s="17" t="s">
        <v>150</v>
      </c>
      <c r="BK1012" s="228">
        <f>ROUND(I1012*H1012,2)</f>
        <v>0</v>
      </c>
      <c r="BL1012" s="17" t="s">
        <v>265</v>
      </c>
      <c r="BM1012" s="227" t="s">
        <v>1073</v>
      </c>
    </row>
    <row r="1013" s="13" customFormat="1">
      <c r="A1013" s="13"/>
      <c r="B1013" s="229"/>
      <c r="C1013" s="230"/>
      <c r="D1013" s="231" t="s">
        <v>152</v>
      </c>
      <c r="E1013" s="232" t="s">
        <v>1</v>
      </c>
      <c r="F1013" s="233" t="s">
        <v>1074</v>
      </c>
      <c r="G1013" s="230"/>
      <c r="H1013" s="232" t="s">
        <v>1</v>
      </c>
      <c r="I1013" s="234"/>
      <c r="J1013" s="230"/>
      <c r="K1013" s="230"/>
      <c r="L1013" s="235"/>
      <c r="M1013" s="236"/>
      <c r="N1013" s="237"/>
      <c r="O1013" s="237"/>
      <c r="P1013" s="237"/>
      <c r="Q1013" s="237"/>
      <c r="R1013" s="237"/>
      <c r="S1013" s="237"/>
      <c r="T1013" s="23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9" t="s">
        <v>152</v>
      </c>
      <c r="AU1013" s="239" t="s">
        <v>150</v>
      </c>
      <c r="AV1013" s="13" t="s">
        <v>81</v>
      </c>
      <c r="AW1013" s="13" t="s">
        <v>30</v>
      </c>
      <c r="AX1013" s="13" t="s">
        <v>73</v>
      </c>
      <c r="AY1013" s="239" t="s">
        <v>142</v>
      </c>
    </row>
    <row r="1014" s="14" customFormat="1">
      <c r="A1014" s="14"/>
      <c r="B1014" s="240"/>
      <c r="C1014" s="241"/>
      <c r="D1014" s="231" t="s">
        <v>152</v>
      </c>
      <c r="E1014" s="242" t="s">
        <v>1</v>
      </c>
      <c r="F1014" s="243" t="s">
        <v>81</v>
      </c>
      <c r="G1014" s="241"/>
      <c r="H1014" s="244">
        <v>1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0" t="s">
        <v>152</v>
      </c>
      <c r="AU1014" s="250" t="s">
        <v>150</v>
      </c>
      <c r="AV1014" s="14" t="s">
        <v>150</v>
      </c>
      <c r="AW1014" s="14" t="s">
        <v>30</v>
      </c>
      <c r="AX1014" s="14" t="s">
        <v>81</v>
      </c>
      <c r="AY1014" s="250" t="s">
        <v>142</v>
      </c>
    </row>
    <row r="1015" s="2" customFormat="1" ht="14.4" customHeight="1">
      <c r="A1015" s="38"/>
      <c r="B1015" s="39"/>
      <c r="C1015" s="251" t="s">
        <v>1075</v>
      </c>
      <c r="D1015" s="251" t="s">
        <v>155</v>
      </c>
      <c r="E1015" s="252" t="s">
        <v>1076</v>
      </c>
      <c r="F1015" s="253" t="s">
        <v>1077</v>
      </c>
      <c r="G1015" s="254" t="s">
        <v>164</v>
      </c>
      <c r="H1015" s="255">
        <v>1</v>
      </c>
      <c r="I1015" s="256"/>
      <c r="J1015" s="257">
        <f>ROUND(I1015*H1015,2)</f>
        <v>0</v>
      </c>
      <c r="K1015" s="258"/>
      <c r="L1015" s="259"/>
      <c r="M1015" s="260" t="s">
        <v>1</v>
      </c>
      <c r="N1015" s="261" t="s">
        <v>39</v>
      </c>
      <c r="O1015" s="91"/>
      <c r="P1015" s="225">
        <f>O1015*H1015</f>
        <v>0</v>
      </c>
      <c r="Q1015" s="225">
        <v>0.00025999999999999998</v>
      </c>
      <c r="R1015" s="225">
        <f>Q1015*H1015</f>
        <v>0.00025999999999999998</v>
      </c>
      <c r="S1015" s="225">
        <v>0</v>
      </c>
      <c r="T1015" s="226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7" t="s">
        <v>347</v>
      </c>
      <c r="AT1015" s="227" t="s">
        <v>155</v>
      </c>
      <c r="AU1015" s="227" t="s">
        <v>150</v>
      </c>
      <c r="AY1015" s="17" t="s">
        <v>142</v>
      </c>
      <c r="BE1015" s="228">
        <f>IF(N1015="základní",J1015,0)</f>
        <v>0</v>
      </c>
      <c r="BF1015" s="228">
        <f>IF(N1015="snížená",J1015,0)</f>
        <v>0</v>
      </c>
      <c r="BG1015" s="228">
        <f>IF(N1015="zákl. přenesená",J1015,0)</f>
        <v>0</v>
      </c>
      <c r="BH1015" s="228">
        <f>IF(N1015="sníž. přenesená",J1015,0)</f>
        <v>0</v>
      </c>
      <c r="BI1015" s="228">
        <f>IF(N1015="nulová",J1015,0)</f>
        <v>0</v>
      </c>
      <c r="BJ1015" s="17" t="s">
        <v>150</v>
      </c>
      <c r="BK1015" s="228">
        <f>ROUND(I1015*H1015,2)</f>
        <v>0</v>
      </c>
      <c r="BL1015" s="17" t="s">
        <v>265</v>
      </c>
      <c r="BM1015" s="227" t="s">
        <v>1078</v>
      </c>
    </row>
    <row r="1016" s="2" customFormat="1" ht="24.15" customHeight="1">
      <c r="A1016" s="38"/>
      <c r="B1016" s="39"/>
      <c r="C1016" s="215" t="s">
        <v>1079</v>
      </c>
      <c r="D1016" s="215" t="s">
        <v>145</v>
      </c>
      <c r="E1016" s="216" t="s">
        <v>1080</v>
      </c>
      <c r="F1016" s="217" t="s">
        <v>1081</v>
      </c>
      <c r="G1016" s="218" t="s">
        <v>164</v>
      </c>
      <c r="H1016" s="219">
        <v>12</v>
      </c>
      <c r="I1016" s="220"/>
      <c r="J1016" s="221">
        <f>ROUND(I1016*H1016,2)</f>
        <v>0</v>
      </c>
      <c r="K1016" s="222"/>
      <c r="L1016" s="44"/>
      <c r="M1016" s="223" t="s">
        <v>1</v>
      </c>
      <c r="N1016" s="224" t="s">
        <v>39</v>
      </c>
      <c r="O1016" s="91"/>
      <c r="P1016" s="225">
        <f>O1016*H1016</f>
        <v>0</v>
      </c>
      <c r="Q1016" s="225">
        <v>0</v>
      </c>
      <c r="R1016" s="225">
        <f>Q1016*H1016</f>
        <v>0</v>
      </c>
      <c r="S1016" s="225">
        <v>5.0000000000000002E-05</v>
      </c>
      <c r="T1016" s="226">
        <f>S1016*H1016</f>
        <v>0.00060000000000000006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227" t="s">
        <v>265</v>
      </c>
      <c r="AT1016" s="227" t="s">
        <v>145</v>
      </c>
      <c r="AU1016" s="227" t="s">
        <v>150</v>
      </c>
      <c r="AY1016" s="17" t="s">
        <v>142</v>
      </c>
      <c r="BE1016" s="228">
        <f>IF(N1016="základní",J1016,0)</f>
        <v>0</v>
      </c>
      <c r="BF1016" s="228">
        <f>IF(N1016="snížená",J1016,0)</f>
        <v>0</v>
      </c>
      <c r="BG1016" s="228">
        <f>IF(N1016="zákl. přenesená",J1016,0)</f>
        <v>0</v>
      </c>
      <c r="BH1016" s="228">
        <f>IF(N1016="sníž. přenesená",J1016,0)</f>
        <v>0</v>
      </c>
      <c r="BI1016" s="228">
        <f>IF(N1016="nulová",J1016,0)</f>
        <v>0</v>
      </c>
      <c r="BJ1016" s="17" t="s">
        <v>150</v>
      </c>
      <c r="BK1016" s="228">
        <f>ROUND(I1016*H1016,2)</f>
        <v>0</v>
      </c>
      <c r="BL1016" s="17" t="s">
        <v>265</v>
      </c>
      <c r="BM1016" s="227" t="s">
        <v>1082</v>
      </c>
    </row>
    <row r="1017" s="13" customFormat="1">
      <c r="A1017" s="13"/>
      <c r="B1017" s="229"/>
      <c r="C1017" s="230"/>
      <c r="D1017" s="231" t="s">
        <v>152</v>
      </c>
      <c r="E1017" s="232" t="s">
        <v>1</v>
      </c>
      <c r="F1017" s="233" t="s">
        <v>189</v>
      </c>
      <c r="G1017" s="230"/>
      <c r="H1017" s="232" t="s">
        <v>1</v>
      </c>
      <c r="I1017" s="234"/>
      <c r="J1017" s="230"/>
      <c r="K1017" s="230"/>
      <c r="L1017" s="235"/>
      <c r="M1017" s="236"/>
      <c r="N1017" s="237"/>
      <c r="O1017" s="237"/>
      <c r="P1017" s="237"/>
      <c r="Q1017" s="237"/>
      <c r="R1017" s="237"/>
      <c r="S1017" s="237"/>
      <c r="T1017" s="238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9" t="s">
        <v>152</v>
      </c>
      <c r="AU1017" s="239" t="s">
        <v>150</v>
      </c>
      <c r="AV1017" s="13" t="s">
        <v>81</v>
      </c>
      <c r="AW1017" s="13" t="s">
        <v>30</v>
      </c>
      <c r="AX1017" s="13" t="s">
        <v>73</v>
      </c>
      <c r="AY1017" s="239" t="s">
        <v>142</v>
      </c>
    </row>
    <row r="1018" s="14" customFormat="1">
      <c r="A1018" s="14"/>
      <c r="B1018" s="240"/>
      <c r="C1018" s="241"/>
      <c r="D1018" s="231" t="s">
        <v>152</v>
      </c>
      <c r="E1018" s="242" t="s">
        <v>1</v>
      </c>
      <c r="F1018" s="243" t="s">
        <v>81</v>
      </c>
      <c r="G1018" s="241"/>
      <c r="H1018" s="244">
        <v>1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0" t="s">
        <v>152</v>
      </c>
      <c r="AU1018" s="250" t="s">
        <v>150</v>
      </c>
      <c r="AV1018" s="14" t="s">
        <v>150</v>
      </c>
      <c r="AW1018" s="14" t="s">
        <v>30</v>
      </c>
      <c r="AX1018" s="14" t="s">
        <v>73</v>
      </c>
      <c r="AY1018" s="250" t="s">
        <v>142</v>
      </c>
    </row>
    <row r="1019" s="13" customFormat="1">
      <c r="A1019" s="13"/>
      <c r="B1019" s="229"/>
      <c r="C1019" s="230"/>
      <c r="D1019" s="231" t="s">
        <v>152</v>
      </c>
      <c r="E1019" s="232" t="s">
        <v>1</v>
      </c>
      <c r="F1019" s="233" t="s">
        <v>193</v>
      </c>
      <c r="G1019" s="230"/>
      <c r="H1019" s="232" t="s">
        <v>1</v>
      </c>
      <c r="I1019" s="234"/>
      <c r="J1019" s="230"/>
      <c r="K1019" s="230"/>
      <c r="L1019" s="235"/>
      <c r="M1019" s="236"/>
      <c r="N1019" s="237"/>
      <c r="O1019" s="237"/>
      <c r="P1019" s="237"/>
      <c r="Q1019" s="237"/>
      <c r="R1019" s="237"/>
      <c r="S1019" s="237"/>
      <c r="T1019" s="238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9" t="s">
        <v>152</v>
      </c>
      <c r="AU1019" s="239" t="s">
        <v>150</v>
      </c>
      <c r="AV1019" s="13" t="s">
        <v>81</v>
      </c>
      <c r="AW1019" s="13" t="s">
        <v>30</v>
      </c>
      <c r="AX1019" s="13" t="s">
        <v>73</v>
      </c>
      <c r="AY1019" s="239" t="s">
        <v>142</v>
      </c>
    </row>
    <row r="1020" s="14" customFormat="1">
      <c r="A1020" s="14"/>
      <c r="B1020" s="240"/>
      <c r="C1020" s="241"/>
      <c r="D1020" s="231" t="s">
        <v>152</v>
      </c>
      <c r="E1020" s="242" t="s">
        <v>1</v>
      </c>
      <c r="F1020" s="243" t="s">
        <v>81</v>
      </c>
      <c r="G1020" s="241"/>
      <c r="H1020" s="244">
        <v>1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0" t="s">
        <v>152</v>
      </c>
      <c r="AU1020" s="250" t="s">
        <v>150</v>
      </c>
      <c r="AV1020" s="14" t="s">
        <v>150</v>
      </c>
      <c r="AW1020" s="14" t="s">
        <v>30</v>
      </c>
      <c r="AX1020" s="14" t="s">
        <v>73</v>
      </c>
      <c r="AY1020" s="250" t="s">
        <v>142</v>
      </c>
    </row>
    <row r="1021" s="13" customFormat="1">
      <c r="A1021" s="13"/>
      <c r="B1021" s="229"/>
      <c r="C1021" s="230"/>
      <c r="D1021" s="231" t="s">
        <v>152</v>
      </c>
      <c r="E1021" s="232" t="s">
        <v>1</v>
      </c>
      <c r="F1021" s="233" t="s">
        <v>293</v>
      </c>
      <c r="G1021" s="230"/>
      <c r="H1021" s="232" t="s">
        <v>1</v>
      </c>
      <c r="I1021" s="234"/>
      <c r="J1021" s="230"/>
      <c r="K1021" s="230"/>
      <c r="L1021" s="235"/>
      <c r="M1021" s="236"/>
      <c r="N1021" s="237"/>
      <c r="O1021" s="237"/>
      <c r="P1021" s="237"/>
      <c r="Q1021" s="237"/>
      <c r="R1021" s="237"/>
      <c r="S1021" s="237"/>
      <c r="T1021" s="23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9" t="s">
        <v>152</v>
      </c>
      <c r="AU1021" s="239" t="s">
        <v>150</v>
      </c>
      <c r="AV1021" s="13" t="s">
        <v>81</v>
      </c>
      <c r="AW1021" s="13" t="s">
        <v>30</v>
      </c>
      <c r="AX1021" s="13" t="s">
        <v>73</v>
      </c>
      <c r="AY1021" s="239" t="s">
        <v>142</v>
      </c>
    </row>
    <row r="1022" s="14" customFormat="1">
      <c r="A1022" s="14"/>
      <c r="B1022" s="240"/>
      <c r="C1022" s="241"/>
      <c r="D1022" s="231" t="s">
        <v>152</v>
      </c>
      <c r="E1022" s="242" t="s">
        <v>1</v>
      </c>
      <c r="F1022" s="243" t="s">
        <v>81</v>
      </c>
      <c r="G1022" s="241"/>
      <c r="H1022" s="244">
        <v>1</v>
      </c>
      <c r="I1022" s="245"/>
      <c r="J1022" s="241"/>
      <c r="K1022" s="241"/>
      <c r="L1022" s="246"/>
      <c r="M1022" s="247"/>
      <c r="N1022" s="248"/>
      <c r="O1022" s="248"/>
      <c r="P1022" s="248"/>
      <c r="Q1022" s="248"/>
      <c r="R1022" s="248"/>
      <c r="S1022" s="248"/>
      <c r="T1022" s="24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0" t="s">
        <v>152</v>
      </c>
      <c r="AU1022" s="250" t="s">
        <v>150</v>
      </c>
      <c r="AV1022" s="14" t="s">
        <v>150</v>
      </c>
      <c r="AW1022" s="14" t="s">
        <v>30</v>
      </c>
      <c r="AX1022" s="14" t="s">
        <v>73</v>
      </c>
      <c r="AY1022" s="250" t="s">
        <v>142</v>
      </c>
    </row>
    <row r="1023" s="13" customFormat="1">
      <c r="A1023" s="13"/>
      <c r="B1023" s="229"/>
      <c r="C1023" s="230"/>
      <c r="D1023" s="231" t="s">
        <v>152</v>
      </c>
      <c r="E1023" s="232" t="s">
        <v>1</v>
      </c>
      <c r="F1023" s="233" t="s">
        <v>983</v>
      </c>
      <c r="G1023" s="230"/>
      <c r="H1023" s="232" t="s">
        <v>1</v>
      </c>
      <c r="I1023" s="234"/>
      <c r="J1023" s="230"/>
      <c r="K1023" s="230"/>
      <c r="L1023" s="235"/>
      <c r="M1023" s="236"/>
      <c r="N1023" s="237"/>
      <c r="O1023" s="237"/>
      <c r="P1023" s="237"/>
      <c r="Q1023" s="237"/>
      <c r="R1023" s="237"/>
      <c r="S1023" s="237"/>
      <c r="T1023" s="23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9" t="s">
        <v>152</v>
      </c>
      <c r="AU1023" s="239" t="s">
        <v>150</v>
      </c>
      <c r="AV1023" s="13" t="s">
        <v>81</v>
      </c>
      <c r="AW1023" s="13" t="s">
        <v>30</v>
      </c>
      <c r="AX1023" s="13" t="s">
        <v>73</v>
      </c>
      <c r="AY1023" s="239" t="s">
        <v>142</v>
      </c>
    </row>
    <row r="1024" s="14" customFormat="1">
      <c r="A1024" s="14"/>
      <c r="B1024" s="240"/>
      <c r="C1024" s="241"/>
      <c r="D1024" s="231" t="s">
        <v>152</v>
      </c>
      <c r="E1024" s="242" t="s">
        <v>1</v>
      </c>
      <c r="F1024" s="243" t="s">
        <v>150</v>
      </c>
      <c r="G1024" s="241"/>
      <c r="H1024" s="244">
        <v>2</v>
      </c>
      <c r="I1024" s="245"/>
      <c r="J1024" s="241"/>
      <c r="K1024" s="241"/>
      <c r="L1024" s="246"/>
      <c r="M1024" s="247"/>
      <c r="N1024" s="248"/>
      <c r="O1024" s="248"/>
      <c r="P1024" s="248"/>
      <c r="Q1024" s="248"/>
      <c r="R1024" s="248"/>
      <c r="S1024" s="248"/>
      <c r="T1024" s="24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0" t="s">
        <v>152</v>
      </c>
      <c r="AU1024" s="250" t="s">
        <v>150</v>
      </c>
      <c r="AV1024" s="14" t="s">
        <v>150</v>
      </c>
      <c r="AW1024" s="14" t="s">
        <v>30</v>
      </c>
      <c r="AX1024" s="14" t="s">
        <v>73</v>
      </c>
      <c r="AY1024" s="250" t="s">
        <v>142</v>
      </c>
    </row>
    <row r="1025" s="13" customFormat="1">
      <c r="A1025" s="13"/>
      <c r="B1025" s="229"/>
      <c r="C1025" s="230"/>
      <c r="D1025" s="231" t="s">
        <v>152</v>
      </c>
      <c r="E1025" s="232" t="s">
        <v>1</v>
      </c>
      <c r="F1025" s="233" t="s">
        <v>197</v>
      </c>
      <c r="G1025" s="230"/>
      <c r="H1025" s="232" t="s">
        <v>1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9" t="s">
        <v>152</v>
      </c>
      <c r="AU1025" s="239" t="s">
        <v>150</v>
      </c>
      <c r="AV1025" s="13" t="s">
        <v>81</v>
      </c>
      <c r="AW1025" s="13" t="s">
        <v>30</v>
      </c>
      <c r="AX1025" s="13" t="s">
        <v>73</v>
      </c>
      <c r="AY1025" s="239" t="s">
        <v>142</v>
      </c>
    </row>
    <row r="1026" s="14" customFormat="1">
      <c r="A1026" s="14"/>
      <c r="B1026" s="240"/>
      <c r="C1026" s="241"/>
      <c r="D1026" s="231" t="s">
        <v>152</v>
      </c>
      <c r="E1026" s="242" t="s">
        <v>1</v>
      </c>
      <c r="F1026" s="243" t="s">
        <v>81</v>
      </c>
      <c r="G1026" s="241"/>
      <c r="H1026" s="244">
        <v>1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152</v>
      </c>
      <c r="AU1026" s="250" t="s">
        <v>150</v>
      </c>
      <c r="AV1026" s="14" t="s">
        <v>150</v>
      </c>
      <c r="AW1026" s="14" t="s">
        <v>30</v>
      </c>
      <c r="AX1026" s="14" t="s">
        <v>73</v>
      </c>
      <c r="AY1026" s="250" t="s">
        <v>142</v>
      </c>
    </row>
    <row r="1027" s="13" customFormat="1">
      <c r="A1027" s="13"/>
      <c r="B1027" s="229"/>
      <c r="C1027" s="230"/>
      <c r="D1027" s="231" t="s">
        <v>152</v>
      </c>
      <c r="E1027" s="232" t="s">
        <v>1</v>
      </c>
      <c r="F1027" s="233" t="s">
        <v>191</v>
      </c>
      <c r="G1027" s="230"/>
      <c r="H1027" s="232" t="s">
        <v>1</v>
      </c>
      <c r="I1027" s="234"/>
      <c r="J1027" s="230"/>
      <c r="K1027" s="230"/>
      <c r="L1027" s="235"/>
      <c r="M1027" s="236"/>
      <c r="N1027" s="237"/>
      <c r="O1027" s="237"/>
      <c r="P1027" s="237"/>
      <c r="Q1027" s="237"/>
      <c r="R1027" s="237"/>
      <c r="S1027" s="237"/>
      <c r="T1027" s="23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9" t="s">
        <v>152</v>
      </c>
      <c r="AU1027" s="239" t="s">
        <v>150</v>
      </c>
      <c r="AV1027" s="13" t="s">
        <v>81</v>
      </c>
      <c r="AW1027" s="13" t="s">
        <v>30</v>
      </c>
      <c r="AX1027" s="13" t="s">
        <v>73</v>
      </c>
      <c r="AY1027" s="239" t="s">
        <v>142</v>
      </c>
    </row>
    <row r="1028" s="14" customFormat="1">
      <c r="A1028" s="14"/>
      <c r="B1028" s="240"/>
      <c r="C1028" s="241"/>
      <c r="D1028" s="231" t="s">
        <v>152</v>
      </c>
      <c r="E1028" s="242" t="s">
        <v>1</v>
      </c>
      <c r="F1028" s="243" t="s">
        <v>81</v>
      </c>
      <c r="G1028" s="241"/>
      <c r="H1028" s="244">
        <v>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152</v>
      </c>
      <c r="AU1028" s="250" t="s">
        <v>150</v>
      </c>
      <c r="AV1028" s="14" t="s">
        <v>150</v>
      </c>
      <c r="AW1028" s="14" t="s">
        <v>30</v>
      </c>
      <c r="AX1028" s="14" t="s">
        <v>73</v>
      </c>
      <c r="AY1028" s="250" t="s">
        <v>142</v>
      </c>
    </row>
    <row r="1029" s="13" customFormat="1">
      <c r="A1029" s="13"/>
      <c r="B1029" s="229"/>
      <c r="C1029" s="230"/>
      <c r="D1029" s="231" t="s">
        <v>152</v>
      </c>
      <c r="E1029" s="232" t="s">
        <v>1</v>
      </c>
      <c r="F1029" s="233" t="s">
        <v>201</v>
      </c>
      <c r="G1029" s="230"/>
      <c r="H1029" s="232" t="s">
        <v>1</v>
      </c>
      <c r="I1029" s="234"/>
      <c r="J1029" s="230"/>
      <c r="K1029" s="230"/>
      <c r="L1029" s="235"/>
      <c r="M1029" s="236"/>
      <c r="N1029" s="237"/>
      <c r="O1029" s="237"/>
      <c r="P1029" s="237"/>
      <c r="Q1029" s="237"/>
      <c r="R1029" s="237"/>
      <c r="S1029" s="237"/>
      <c r="T1029" s="238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9" t="s">
        <v>152</v>
      </c>
      <c r="AU1029" s="239" t="s">
        <v>150</v>
      </c>
      <c r="AV1029" s="13" t="s">
        <v>81</v>
      </c>
      <c r="AW1029" s="13" t="s">
        <v>30</v>
      </c>
      <c r="AX1029" s="13" t="s">
        <v>73</v>
      </c>
      <c r="AY1029" s="239" t="s">
        <v>142</v>
      </c>
    </row>
    <row r="1030" s="14" customFormat="1">
      <c r="A1030" s="14"/>
      <c r="B1030" s="240"/>
      <c r="C1030" s="241"/>
      <c r="D1030" s="231" t="s">
        <v>152</v>
      </c>
      <c r="E1030" s="242" t="s">
        <v>1</v>
      </c>
      <c r="F1030" s="243" t="s">
        <v>149</v>
      </c>
      <c r="G1030" s="241"/>
      <c r="H1030" s="244">
        <v>4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152</v>
      </c>
      <c r="AU1030" s="250" t="s">
        <v>150</v>
      </c>
      <c r="AV1030" s="14" t="s">
        <v>150</v>
      </c>
      <c r="AW1030" s="14" t="s">
        <v>30</v>
      </c>
      <c r="AX1030" s="14" t="s">
        <v>73</v>
      </c>
      <c r="AY1030" s="250" t="s">
        <v>142</v>
      </c>
    </row>
    <row r="1031" s="13" customFormat="1">
      <c r="A1031" s="13"/>
      <c r="B1031" s="229"/>
      <c r="C1031" s="230"/>
      <c r="D1031" s="231" t="s">
        <v>152</v>
      </c>
      <c r="E1031" s="232" t="s">
        <v>1</v>
      </c>
      <c r="F1031" s="233" t="s">
        <v>203</v>
      </c>
      <c r="G1031" s="230"/>
      <c r="H1031" s="232" t="s">
        <v>1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9" t="s">
        <v>152</v>
      </c>
      <c r="AU1031" s="239" t="s">
        <v>150</v>
      </c>
      <c r="AV1031" s="13" t="s">
        <v>81</v>
      </c>
      <c r="AW1031" s="13" t="s">
        <v>30</v>
      </c>
      <c r="AX1031" s="13" t="s">
        <v>73</v>
      </c>
      <c r="AY1031" s="239" t="s">
        <v>142</v>
      </c>
    </row>
    <row r="1032" s="14" customFormat="1">
      <c r="A1032" s="14"/>
      <c r="B1032" s="240"/>
      <c r="C1032" s="241"/>
      <c r="D1032" s="231" t="s">
        <v>152</v>
      </c>
      <c r="E1032" s="242" t="s">
        <v>1</v>
      </c>
      <c r="F1032" s="243" t="s">
        <v>81</v>
      </c>
      <c r="G1032" s="241"/>
      <c r="H1032" s="244">
        <v>1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152</v>
      </c>
      <c r="AU1032" s="250" t="s">
        <v>150</v>
      </c>
      <c r="AV1032" s="14" t="s">
        <v>150</v>
      </c>
      <c r="AW1032" s="14" t="s">
        <v>30</v>
      </c>
      <c r="AX1032" s="14" t="s">
        <v>73</v>
      </c>
      <c r="AY1032" s="250" t="s">
        <v>142</v>
      </c>
    </row>
    <row r="1033" s="15" customFormat="1">
      <c r="A1033" s="15"/>
      <c r="B1033" s="262"/>
      <c r="C1033" s="263"/>
      <c r="D1033" s="231" t="s">
        <v>152</v>
      </c>
      <c r="E1033" s="264" t="s">
        <v>1</v>
      </c>
      <c r="F1033" s="265" t="s">
        <v>173</v>
      </c>
      <c r="G1033" s="263"/>
      <c r="H1033" s="266">
        <v>12</v>
      </c>
      <c r="I1033" s="267"/>
      <c r="J1033" s="263"/>
      <c r="K1033" s="263"/>
      <c r="L1033" s="268"/>
      <c r="M1033" s="269"/>
      <c r="N1033" s="270"/>
      <c r="O1033" s="270"/>
      <c r="P1033" s="270"/>
      <c r="Q1033" s="270"/>
      <c r="R1033" s="270"/>
      <c r="S1033" s="270"/>
      <c r="T1033" s="271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72" t="s">
        <v>152</v>
      </c>
      <c r="AU1033" s="272" t="s">
        <v>150</v>
      </c>
      <c r="AV1033" s="15" t="s">
        <v>149</v>
      </c>
      <c r="AW1033" s="15" t="s">
        <v>30</v>
      </c>
      <c r="AX1033" s="15" t="s">
        <v>81</v>
      </c>
      <c r="AY1033" s="272" t="s">
        <v>142</v>
      </c>
    </row>
    <row r="1034" s="2" customFormat="1" ht="24.15" customHeight="1">
      <c r="A1034" s="38"/>
      <c r="B1034" s="39"/>
      <c r="C1034" s="215" t="s">
        <v>1083</v>
      </c>
      <c r="D1034" s="215" t="s">
        <v>145</v>
      </c>
      <c r="E1034" s="216" t="s">
        <v>1084</v>
      </c>
      <c r="F1034" s="217" t="s">
        <v>1085</v>
      </c>
      <c r="G1034" s="218" t="s">
        <v>164</v>
      </c>
      <c r="H1034" s="219">
        <v>1</v>
      </c>
      <c r="I1034" s="220"/>
      <c r="J1034" s="221">
        <f>ROUND(I1034*H1034,2)</f>
        <v>0</v>
      </c>
      <c r="K1034" s="222"/>
      <c r="L1034" s="44"/>
      <c r="M1034" s="223" t="s">
        <v>1</v>
      </c>
      <c r="N1034" s="224" t="s">
        <v>39</v>
      </c>
      <c r="O1034" s="91"/>
      <c r="P1034" s="225">
        <f>O1034*H1034</f>
        <v>0</v>
      </c>
      <c r="Q1034" s="225">
        <v>0</v>
      </c>
      <c r="R1034" s="225">
        <f>Q1034*H1034</f>
        <v>0</v>
      </c>
      <c r="S1034" s="225">
        <v>0</v>
      </c>
      <c r="T1034" s="226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27" t="s">
        <v>265</v>
      </c>
      <c r="AT1034" s="227" t="s">
        <v>145</v>
      </c>
      <c r="AU1034" s="227" t="s">
        <v>150</v>
      </c>
      <c r="AY1034" s="17" t="s">
        <v>142</v>
      </c>
      <c r="BE1034" s="228">
        <f>IF(N1034="základní",J1034,0)</f>
        <v>0</v>
      </c>
      <c r="BF1034" s="228">
        <f>IF(N1034="snížená",J1034,0)</f>
        <v>0</v>
      </c>
      <c r="BG1034" s="228">
        <f>IF(N1034="zákl. přenesená",J1034,0)</f>
        <v>0</v>
      </c>
      <c r="BH1034" s="228">
        <f>IF(N1034="sníž. přenesená",J1034,0)</f>
        <v>0</v>
      </c>
      <c r="BI1034" s="228">
        <f>IF(N1034="nulová",J1034,0)</f>
        <v>0</v>
      </c>
      <c r="BJ1034" s="17" t="s">
        <v>150</v>
      </c>
      <c r="BK1034" s="228">
        <f>ROUND(I1034*H1034,2)</f>
        <v>0</v>
      </c>
      <c r="BL1034" s="17" t="s">
        <v>265</v>
      </c>
      <c r="BM1034" s="227" t="s">
        <v>1086</v>
      </c>
    </row>
    <row r="1035" s="13" customFormat="1">
      <c r="A1035" s="13"/>
      <c r="B1035" s="229"/>
      <c r="C1035" s="230"/>
      <c r="D1035" s="231" t="s">
        <v>152</v>
      </c>
      <c r="E1035" s="232" t="s">
        <v>1</v>
      </c>
      <c r="F1035" s="233" t="s">
        <v>1087</v>
      </c>
      <c r="G1035" s="230"/>
      <c r="H1035" s="232" t="s">
        <v>1</v>
      </c>
      <c r="I1035" s="234"/>
      <c r="J1035" s="230"/>
      <c r="K1035" s="230"/>
      <c r="L1035" s="235"/>
      <c r="M1035" s="236"/>
      <c r="N1035" s="237"/>
      <c r="O1035" s="237"/>
      <c r="P1035" s="237"/>
      <c r="Q1035" s="237"/>
      <c r="R1035" s="237"/>
      <c r="S1035" s="237"/>
      <c r="T1035" s="238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9" t="s">
        <v>152</v>
      </c>
      <c r="AU1035" s="239" t="s">
        <v>150</v>
      </c>
      <c r="AV1035" s="13" t="s">
        <v>81</v>
      </c>
      <c r="AW1035" s="13" t="s">
        <v>30</v>
      </c>
      <c r="AX1035" s="13" t="s">
        <v>73</v>
      </c>
      <c r="AY1035" s="239" t="s">
        <v>142</v>
      </c>
    </row>
    <row r="1036" s="14" customFormat="1">
      <c r="A1036" s="14"/>
      <c r="B1036" s="240"/>
      <c r="C1036" s="241"/>
      <c r="D1036" s="231" t="s">
        <v>152</v>
      </c>
      <c r="E1036" s="242" t="s">
        <v>1</v>
      </c>
      <c r="F1036" s="243" t="s">
        <v>81</v>
      </c>
      <c r="G1036" s="241"/>
      <c r="H1036" s="244">
        <v>1</v>
      </c>
      <c r="I1036" s="245"/>
      <c r="J1036" s="241"/>
      <c r="K1036" s="241"/>
      <c r="L1036" s="246"/>
      <c r="M1036" s="247"/>
      <c r="N1036" s="248"/>
      <c r="O1036" s="248"/>
      <c r="P1036" s="248"/>
      <c r="Q1036" s="248"/>
      <c r="R1036" s="248"/>
      <c r="S1036" s="248"/>
      <c r="T1036" s="249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0" t="s">
        <v>152</v>
      </c>
      <c r="AU1036" s="250" t="s">
        <v>150</v>
      </c>
      <c r="AV1036" s="14" t="s">
        <v>150</v>
      </c>
      <c r="AW1036" s="14" t="s">
        <v>30</v>
      </c>
      <c r="AX1036" s="14" t="s">
        <v>81</v>
      </c>
      <c r="AY1036" s="250" t="s">
        <v>142</v>
      </c>
    </row>
    <row r="1037" s="2" customFormat="1" ht="14.4" customHeight="1">
      <c r="A1037" s="38"/>
      <c r="B1037" s="39"/>
      <c r="C1037" s="251" t="s">
        <v>1088</v>
      </c>
      <c r="D1037" s="251" t="s">
        <v>155</v>
      </c>
      <c r="E1037" s="252" t="s">
        <v>1089</v>
      </c>
      <c r="F1037" s="253" t="s">
        <v>1090</v>
      </c>
      <c r="G1037" s="254" t="s">
        <v>164</v>
      </c>
      <c r="H1037" s="255">
        <v>1</v>
      </c>
      <c r="I1037" s="256"/>
      <c r="J1037" s="257">
        <f>ROUND(I1037*H1037,2)</f>
        <v>0</v>
      </c>
      <c r="K1037" s="258"/>
      <c r="L1037" s="259"/>
      <c r="M1037" s="260" t="s">
        <v>1</v>
      </c>
      <c r="N1037" s="261" t="s">
        <v>39</v>
      </c>
      <c r="O1037" s="91"/>
      <c r="P1037" s="225">
        <f>O1037*H1037</f>
        <v>0</v>
      </c>
      <c r="Q1037" s="225">
        <v>0</v>
      </c>
      <c r="R1037" s="225">
        <f>Q1037*H1037</f>
        <v>0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347</v>
      </c>
      <c r="AT1037" s="227" t="s">
        <v>155</v>
      </c>
      <c r="AU1037" s="227" t="s">
        <v>150</v>
      </c>
      <c r="AY1037" s="17" t="s">
        <v>142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150</v>
      </c>
      <c r="BK1037" s="228">
        <f>ROUND(I1037*H1037,2)</f>
        <v>0</v>
      </c>
      <c r="BL1037" s="17" t="s">
        <v>265</v>
      </c>
      <c r="BM1037" s="227" t="s">
        <v>1091</v>
      </c>
    </row>
    <row r="1038" s="2" customFormat="1" ht="24.15" customHeight="1">
      <c r="A1038" s="38"/>
      <c r="B1038" s="39"/>
      <c r="C1038" s="215" t="s">
        <v>1092</v>
      </c>
      <c r="D1038" s="215" t="s">
        <v>145</v>
      </c>
      <c r="E1038" s="216" t="s">
        <v>1093</v>
      </c>
      <c r="F1038" s="217" t="s">
        <v>1094</v>
      </c>
      <c r="G1038" s="218" t="s">
        <v>164</v>
      </c>
      <c r="H1038" s="219">
        <v>23</v>
      </c>
      <c r="I1038" s="220"/>
      <c r="J1038" s="221">
        <f>ROUND(I1038*H1038,2)</f>
        <v>0</v>
      </c>
      <c r="K1038" s="222"/>
      <c r="L1038" s="44"/>
      <c r="M1038" s="223" t="s">
        <v>1</v>
      </c>
      <c r="N1038" s="224" t="s">
        <v>39</v>
      </c>
      <c r="O1038" s="91"/>
      <c r="P1038" s="225">
        <f>O1038*H1038</f>
        <v>0</v>
      </c>
      <c r="Q1038" s="225">
        <v>0</v>
      </c>
      <c r="R1038" s="225">
        <f>Q1038*H1038</f>
        <v>0</v>
      </c>
      <c r="S1038" s="225">
        <v>0</v>
      </c>
      <c r="T1038" s="226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7" t="s">
        <v>265</v>
      </c>
      <c r="AT1038" s="227" t="s">
        <v>145</v>
      </c>
      <c r="AU1038" s="227" t="s">
        <v>150</v>
      </c>
      <c r="AY1038" s="17" t="s">
        <v>142</v>
      </c>
      <c r="BE1038" s="228">
        <f>IF(N1038="základní",J1038,0)</f>
        <v>0</v>
      </c>
      <c r="BF1038" s="228">
        <f>IF(N1038="snížená",J1038,0)</f>
        <v>0</v>
      </c>
      <c r="BG1038" s="228">
        <f>IF(N1038="zákl. přenesená",J1038,0)</f>
        <v>0</v>
      </c>
      <c r="BH1038" s="228">
        <f>IF(N1038="sníž. přenesená",J1038,0)</f>
        <v>0</v>
      </c>
      <c r="BI1038" s="228">
        <f>IF(N1038="nulová",J1038,0)</f>
        <v>0</v>
      </c>
      <c r="BJ1038" s="17" t="s">
        <v>150</v>
      </c>
      <c r="BK1038" s="228">
        <f>ROUND(I1038*H1038,2)</f>
        <v>0</v>
      </c>
      <c r="BL1038" s="17" t="s">
        <v>265</v>
      </c>
      <c r="BM1038" s="227" t="s">
        <v>1095</v>
      </c>
    </row>
    <row r="1039" s="13" customFormat="1">
      <c r="A1039" s="13"/>
      <c r="B1039" s="229"/>
      <c r="C1039" s="230"/>
      <c r="D1039" s="231" t="s">
        <v>152</v>
      </c>
      <c r="E1039" s="232" t="s">
        <v>1</v>
      </c>
      <c r="F1039" s="233" t="s">
        <v>191</v>
      </c>
      <c r="G1039" s="230"/>
      <c r="H1039" s="232" t="s">
        <v>1</v>
      </c>
      <c r="I1039" s="234"/>
      <c r="J1039" s="230"/>
      <c r="K1039" s="230"/>
      <c r="L1039" s="235"/>
      <c r="M1039" s="236"/>
      <c r="N1039" s="237"/>
      <c r="O1039" s="237"/>
      <c r="P1039" s="237"/>
      <c r="Q1039" s="237"/>
      <c r="R1039" s="237"/>
      <c r="S1039" s="237"/>
      <c r="T1039" s="238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9" t="s">
        <v>152</v>
      </c>
      <c r="AU1039" s="239" t="s">
        <v>150</v>
      </c>
      <c r="AV1039" s="13" t="s">
        <v>81</v>
      </c>
      <c r="AW1039" s="13" t="s">
        <v>30</v>
      </c>
      <c r="AX1039" s="13" t="s">
        <v>73</v>
      </c>
      <c r="AY1039" s="239" t="s">
        <v>142</v>
      </c>
    </row>
    <row r="1040" s="14" customFormat="1">
      <c r="A1040" s="14"/>
      <c r="B1040" s="240"/>
      <c r="C1040" s="241"/>
      <c r="D1040" s="231" t="s">
        <v>152</v>
      </c>
      <c r="E1040" s="242" t="s">
        <v>1</v>
      </c>
      <c r="F1040" s="243" t="s">
        <v>149</v>
      </c>
      <c r="G1040" s="241"/>
      <c r="H1040" s="244">
        <v>4</v>
      </c>
      <c r="I1040" s="245"/>
      <c r="J1040" s="241"/>
      <c r="K1040" s="241"/>
      <c r="L1040" s="246"/>
      <c r="M1040" s="247"/>
      <c r="N1040" s="248"/>
      <c r="O1040" s="248"/>
      <c r="P1040" s="248"/>
      <c r="Q1040" s="248"/>
      <c r="R1040" s="248"/>
      <c r="S1040" s="248"/>
      <c r="T1040" s="249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0" t="s">
        <v>152</v>
      </c>
      <c r="AU1040" s="250" t="s">
        <v>150</v>
      </c>
      <c r="AV1040" s="14" t="s">
        <v>150</v>
      </c>
      <c r="AW1040" s="14" t="s">
        <v>30</v>
      </c>
      <c r="AX1040" s="14" t="s">
        <v>73</v>
      </c>
      <c r="AY1040" s="250" t="s">
        <v>142</v>
      </c>
    </row>
    <row r="1041" s="13" customFormat="1">
      <c r="A1041" s="13"/>
      <c r="B1041" s="229"/>
      <c r="C1041" s="230"/>
      <c r="D1041" s="231" t="s">
        <v>152</v>
      </c>
      <c r="E1041" s="232" t="s">
        <v>1</v>
      </c>
      <c r="F1041" s="233" t="s">
        <v>968</v>
      </c>
      <c r="G1041" s="230"/>
      <c r="H1041" s="232" t="s">
        <v>1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9" t="s">
        <v>152</v>
      </c>
      <c r="AU1041" s="239" t="s">
        <v>150</v>
      </c>
      <c r="AV1041" s="13" t="s">
        <v>81</v>
      </c>
      <c r="AW1041" s="13" t="s">
        <v>30</v>
      </c>
      <c r="AX1041" s="13" t="s">
        <v>73</v>
      </c>
      <c r="AY1041" s="239" t="s">
        <v>142</v>
      </c>
    </row>
    <row r="1042" s="14" customFormat="1">
      <c r="A1042" s="14"/>
      <c r="B1042" s="240"/>
      <c r="C1042" s="241"/>
      <c r="D1042" s="231" t="s">
        <v>152</v>
      </c>
      <c r="E1042" s="242" t="s">
        <v>1</v>
      </c>
      <c r="F1042" s="243" t="s">
        <v>149</v>
      </c>
      <c r="G1042" s="241"/>
      <c r="H1042" s="244">
        <v>4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152</v>
      </c>
      <c r="AU1042" s="250" t="s">
        <v>150</v>
      </c>
      <c r="AV1042" s="14" t="s">
        <v>150</v>
      </c>
      <c r="AW1042" s="14" t="s">
        <v>30</v>
      </c>
      <c r="AX1042" s="14" t="s">
        <v>73</v>
      </c>
      <c r="AY1042" s="250" t="s">
        <v>142</v>
      </c>
    </row>
    <row r="1043" s="13" customFormat="1">
      <c r="A1043" s="13"/>
      <c r="B1043" s="229"/>
      <c r="C1043" s="230"/>
      <c r="D1043" s="231" t="s">
        <v>152</v>
      </c>
      <c r="E1043" s="232" t="s">
        <v>1</v>
      </c>
      <c r="F1043" s="233" t="s">
        <v>193</v>
      </c>
      <c r="G1043" s="230"/>
      <c r="H1043" s="232" t="s">
        <v>1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9" t="s">
        <v>152</v>
      </c>
      <c r="AU1043" s="239" t="s">
        <v>150</v>
      </c>
      <c r="AV1043" s="13" t="s">
        <v>81</v>
      </c>
      <c r="AW1043" s="13" t="s">
        <v>30</v>
      </c>
      <c r="AX1043" s="13" t="s">
        <v>73</v>
      </c>
      <c r="AY1043" s="239" t="s">
        <v>142</v>
      </c>
    </row>
    <row r="1044" s="14" customFormat="1">
      <c r="A1044" s="14"/>
      <c r="B1044" s="240"/>
      <c r="C1044" s="241"/>
      <c r="D1044" s="231" t="s">
        <v>152</v>
      </c>
      <c r="E1044" s="242" t="s">
        <v>1</v>
      </c>
      <c r="F1044" s="243" t="s">
        <v>171</v>
      </c>
      <c r="G1044" s="241"/>
      <c r="H1044" s="244">
        <v>6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152</v>
      </c>
      <c r="AU1044" s="250" t="s">
        <v>150</v>
      </c>
      <c r="AV1044" s="14" t="s">
        <v>150</v>
      </c>
      <c r="AW1044" s="14" t="s">
        <v>30</v>
      </c>
      <c r="AX1044" s="14" t="s">
        <v>73</v>
      </c>
      <c r="AY1044" s="250" t="s">
        <v>142</v>
      </c>
    </row>
    <row r="1045" s="13" customFormat="1">
      <c r="A1045" s="13"/>
      <c r="B1045" s="229"/>
      <c r="C1045" s="230"/>
      <c r="D1045" s="231" t="s">
        <v>152</v>
      </c>
      <c r="E1045" s="232" t="s">
        <v>1</v>
      </c>
      <c r="F1045" s="233" t="s">
        <v>419</v>
      </c>
      <c r="G1045" s="230"/>
      <c r="H1045" s="232" t="s">
        <v>1</v>
      </c>
      <c r="I1045" s="234"/>
      <c r="J1045" s="230"/>
      <c r="K1045" s="230"/>
      <c r="L1045" s="235"/>
      <c r="M1045" s="236"/>
      <c r="N1045" s="237"/>
      <c r="O1045" s="237"/>
      <c r="P1045" s="237"/>
      <c r="Q1045" s="237"/>
      <c r="R1045" s="237"/>
      <c r="S1045" s="237"/>
      <c r="T1045" s="238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9" t="s">
        <v>152</v>
      </c>
      <c r="AU1045" s="239" t="s">
        <v>150</v>
      </c>
      <c r="AV1045" s="13" t="s">
        <v>81</v>
      </c>
      <c r="AW1045" s="13" t="s">
        <v>30</v>
      </c>
      <c r="AX1045" s="13" t="s">
        <v>73</v>
      </c>
      <c r="AY1045" s="239" t="s">
        <v>142</v>
      </c>
    </row>
    <row r="1046" s="14" customFormat="1">
      <c r="A1046" s="14"/>
      <c r="B1046" s="240"/>
      <c r="C1046" s="241"/>
      <c r="D1046" s="231" t="s">
        <v>152</v>
      </c>
      <c r="E1046" s="242" t="s">
        <v>1</v>
      </c>
      <c r="F1046" s="243" t="s">
        <v>143</v>
      </c>
      <c r="G1046" s="241"/>
      <c r="H1046" s="244">
        <v>3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0" t="s">
        <v>152</v>
      </c>
      <c r="AU1046" s="250" t="s">
        <v>150</v>
      </c>
      <c r="AV1046" s="14" t="s">
        <v>150</v>
      </c>
      <c r="AW1046" s="14" t="s">
        <v>30</v>
      </c>
      <c r="AX1046" s="14" t="s">
        <v>73</v>
      </c>
      <c r="AY1046" s="250" t="s">
        <v>142</v>
      </c>
    </row>
    <row r="1047" s="13" customFormat="1">
      <c r="A1047" s="13"/>
      <c r="B1047" s="229"/>
      <c r="C1047" s="230"/>
      <c r="D1047" s="231" t="s">
        <v>152</v>
      </c>
      <c r="E1047" s="232" t="s">
        <v>1</v>
      </c>
      <c r="F1047" s="233" t="s">
        <v>193</v>
      </c>
      <c r="G1047" s="230"/>
      <c r="H1047" s="232" t="s">
        <v>1</v>
      </c>
      <c r="I1047" s="234"/>
      <c r="J1047" s="230"/>
      <c r="K1047" s="230"/>
      <c r="L1047" s="235"/>
      <c r="M1047" s="236"/>
      <c r="N1047" s="237"/>
      <c r="O1047" s="237"/>
      <c r="P1047" s="237"/>
      <c r="Q1047" s="237"/>
      <c r="R1047" s="237"/>
      <c r="S1047" s="237"/>
      <c r="T1047" s="23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9" t="s">
        <v>152</v>
      </c>
      <c r="AU1047" s="239" t="s">
        <v>150</v>
      </c>
      <c r="AV1047" s="13" t="s">
        <v>81</v>
      </c>
      <c r="AW1047" s="13" t="s">
        <v>30</v>
      </c>
      <c r="AX1047" s="13" t="s">
        <v>73</v>
      </c>
      <c r="AY1047" s="239" t="s">
        <v>142</v>
      </c>
    </row>
    <row r="1048" s="14" customFormat="1">
      <c r="A1048" s="14"/>
      <c r="B1048" s="240"/>
      <c r="C1048" s="241"/>
      <c r="D1048" s="231" t="s">
        <v>152</v>
      </c>
      <c r="E1048" s="242" t="s">
        <v>1</v>
      </c>
      <c r="F1048" s="243" t="s">
        <v>81</v>
      </c>
      <c r="G1048" s="241"/>
      <c r="H1048" s="244">
        <v>1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152</v>
      </c>
      <c r="AU1048" s="250" t="s">
        <v>150</v>
      </c>
      <c r="AV1048" s="14" t="s">
        <v>150</v>
      </c>
      <c r="AW1048" s="14" t="s">
        <v>30</v>
      </c>
      <c r="AX1048" s="14" t="s">
        <v>73</v>
      </c>
      <c r="AY1048" s="250" t="s">
        <v>142</v>
      </c>
    </row>
    <row r="1049" s="13" customFormat="1">
      <c r="A1049" s="13"/>
      <c r="B1049" s="229"/>
      <c r="C1049" s="230"/>
      <c r="D1049" s="231" t="s">
        <v>152</v>
      </c>
      <c r="E1049" s="232" t="s">
        <v>1</v>
      </c>
      <c r="F1049" s="233" t="s">
        <v>293</v>
      </c>
      <c r="G1049" s="230"/>
      <c r="H1049" s="232" t="s">
        <v>1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9" t="s">
        <v>152</v>
      </c>
      <c r="AU1049" s="239" t="s">
        <v>150</v>
      </c>
      <c r="AV1049" s="13" t="s">
        <v>81</v>
      </c>
      <c r="AW1049" s="13" t="s">
        <v>30</v>
      </c>
      <c r="AX1049" s="13" t="s">
        <v>73</v>
      </c>
      <c r="AY1049" s="239" t="s">
        <v>142</v>
      </c>
    </row>
    <row r="1050" s="14" customFormat="1">
      <c r="A1050" s="14"/>
      <c r="B1050" s="240"/>
      <c r="C1050" s="241"/>
      <c r="D1050" s="231" t="s">
        <v>152</v>
      </c>
      <c r="E1050" s="242" t="s">
        <v>1</v>
      </c>
      <c r="F1050" s="243" t="s">
        <v>81</v>
      </c>
      <c r="G1050" s="241"/>
      <c r="H1050" s="244">
        <v>1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0" t="s">
        <v>152</v>
      </c>
      <c r="AU1050" s="250" t="s">
        <v>150</v>
      </c>
      <c r="AV1050" s="14" t="s">
        <v>150</v>
      </c>
      <c r="AW1050" s="14" t="s">
        <v>30</v>
      </c>
      <c r="AX1050" s="14" t="s">
        <v>73</v>
      </c>
      <c r="AY1050" s="250" t="s">
        <v>142</v>
      </c>
    </row>
    <row r="1051" s="13" customFormat="1">
      <c r="A1051" s="13"/>
      <c r="B1051" s="229"/>
      <c r="C1051" s="230"/>
      <c r="D1051" s="231" t="s">
        <v>152</v>
      </c>
      <c r="E1051" s="232" t="s">
        <v>1</v>
      </c>
      <c r="F1051" s="233" t="s">
        <v>197</v>
      </c>
      <c r="G1051" s="230"/>
      <c r="H1051" s="232" t="s">
        <v>1</v>
      </c>
      <c r="I1051" s="234"/>
      <c r="J1051" s="230"/>
      <c r="K1051" s="230"/>
      <c r="L1051" s="235"/>
      <c r="M1051" s="236"/>
      <c r="N1051" s="237"/>
      <c r="O1051" s="237"/>
      <c r="P1051" s="237"/>
      <c r="Q1051" s="237"/>
      <c r="R1051" s="237"/>
      <c r="S1051" s="237"/>
      <c r="T1051" s="23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9" t="s">
        <v>152</v>
      </c>
      <c r="AU1051" s="239" t="s">
        <v>150</v>
      </c>
      <c r="AV1051" s="13" t="s">
        <v>81</v>
      </c>
      <c r="AW1051" s="13" t="s">
        <v>30</v>
      </c>
      <c r="AX1051" s="13" t="s">
        <v>73</v>
      </c>
      <c r="AY1051" s="239" t="s">
        <v>142</v>
      </c>
    </row>
    <row r="1052" s="14" customFormat="1">
      <c r="A1052" s="14"/>
      <c r="B1052" s="240"/>
      <c r="C1052" s="241"/>
      <c r="D1052" s="231" t="s">
        <v>152</v>
      </c>
      <c r="E1052" s="242" t="s">
        <v>1</v>
      </c>
      <c r="F1052" s="243" t="s">
        <v>81</v>
      </c>
      <c r="G1052" s="241"/>
      <c r="H1052" s="244">
        <v>1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0" t="s">
        <v>152</v>
      </c>
      <c r="AU1052" s="250" t="s">
        <v>150</v>
      </c>
      <c r="AV1052" s="14" t="s">
        <v>150</v>
      </c>
      <c r="AW1052" s="14" t="s">
        <v>30</v>
      </c>
      <c r="AX1052" s="14" t="s">
        <v>73</v>
      </c>
      <c r="AY1052" s="250" t="s">
        <v>142</v>
      </c>
    </row>
    <row r="1053" s="13" customFormat="1">
      <c r="A1053" s="13"/>
      <c r="B1053" s="229"/>
      <c r="C1053" s="230"/>
      <c r="D1053" s="231" t="s">
        <v>152</v>
      </c>
      <c r="E1053" s="232" t="s">
        <v>1</v>
      </c>
      <c r="F1053" s="233" t="s">
        <v>983</v>
      </c>
      <c r="G1053" s="230"/>
      <c r="H1053" s="232" t="s">
        <v>1</v>
      </c>
      <c r="I1053" s="234"/>
      <c r="J1053" s="230"/>
      <c r="K1053" s="230"/>
      <c r="L1053" s="235"/>
      <c r="M1053" s="236"/>
      <c r="N1053" s="237"/>
      <c r="O1053" s="237"/>
      <c r="P1053" s="237"/>
      <c r="Q1053" s="237"/>
      <c r="R1053" s="237"/>
      <c r="S1053" s="237"/>
      <c r="T1053" s="238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9" t="s">
        <v>152</v>
      </c>
      <c r="AU1053" s="239" t="s">
        <v>150</v>
      </c>
      <c r="AV1053" s="13" t="s">
        <v>81</v>
      </c>
      <c r="AW1053" s="13" t="s">
        <v>30</v>
      </c>
      <c r="AX1053" s="13" t="s">
        <v>73</v>
      </c>
      <c r="AY1053" s="239" t="s">
        <v>142</v>
      </c>
    </row>
    <row r="1054" s="14" customFormat="1">
      <c r="A1054" s="14"/>
      <c r="B1054" s="240"/>
      <c r="C1054" s="241"/>
      <c r="D1054" s="231" t="s">
        <v>152</v>
      </c>
      <c r="E1054" s="242" t="s">
        <v>1</v>
      </c>
      <c r="F1054" s="243" t="s">
        <v>150</v>
      </c>
      <c r="G1054" s="241"/>
      <c r="H1054" s="244">
        <v>2</v>
      </c>
      <c r="I1054" s="245"/>
      <c r="J1054" s="241"/>
      <c r="K1054" s="241"/>
      <c r="L1054" s="246"/>
      <c r="M1054" s="247"/>
      <c r="N1054" s="248"/>
      <c r="O1054" s="248"/>
      <c r="P1054" s="248"/>
      <c r="Q1054" s="248"/>
      <c r="R1054" s="248"/>
      <c r="S1054" s="248"/>
      <c r="T1054" s="249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0" t="s">
        <v>152</v>
      </c>
      <c r="AU1054" s="250" t="s">
        <v>150</v>
      </c>
      <c r="AV1054" s="14" t="s">
        <v>150</v>
      </c>
      <c r="AW1054" s="14" t="s">
        <v>30</v>
      </c>
      <c r="AX1054" s="14" t="s">
        <v>73</v>
      </c>
      <c r="AY1054" s="250" t="s">
        <v>142</v>
      </c>
    </row>
    <row r="1055" s="13" customFormat="1">
      <c r="A1055" s="13"/>
      <c r="B1055" s="229"/>
      <c r="C1055" s="230"/>
      <c r="D1055" s="231" t="s">
        <v>152</v>
      </c>
      <c r="E1055" s="232" t="s">
        <v>1</v>
      </c>
      <c r="F1055" s="233" t="s">
        <v>660</v>
      </c>
      <c r="G1055" s="230"/>
      <c r="H1055" s="232" t="s">
        <v>1</v>
      </c>
      <c r="I1055" s="234"/>
      <c r="J1055" s="230"/>
      <c r="K1055" s="230"/>
      <c r="L1055" s="235"/>
      <c r="M1055" s="236"/>
      <c r="N1055" s="237"/>
      <c r="O1055" s="237"/>
      <c r="P1055" s="237"/>
      <c r="Q1055" s="237"/>
      <c r="R1055" s="237"/>
      <c r="S1055" s="237"/>
      <c r="T1055" s="23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9" t="s">
        <v>152</v>
      </c>
      <c r="AU1055" s="239" t="s">
        <v>150</v>
      </c>
      <c r="AV1055" s="13" t="s">
        <v>81</v>
      </c>
      <c r="AW1055" s="13" t="s">
        <v>30</v>
      </c>
      <c r="AX1055" s="13" t="s">
        <v>73</v>
      </c>
      <c r="AY1055" s="239" t="s">
        <v>142</v>
      </c>
    </row>
    <row r="1056" s="14" customFormat="1">
      <c r="A1056" s="14"/>
      <c r="B1056" s="240"/>
      <c r="C1056" s="241"/>
      <c r="D1056" s="231" t="s">
        <v>152</v>
      </c>
      <c r="E1056" s="242" t="s">
        <v>1</v>
      </c>
      <c r="F1056" s="243" t="s">
        <v>81</v>
      </c>
      <c r="G1056" s="241"/>
      <c r="H1056" s="244">
        <v>1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0" t="s">
        <v>152</v>
      </c>
      <c r="AU1056" s="250" t="s">
        <v>150</v>
      </c>
      <c r="AV1056" s="14" t="s">
        <v>150</v>
      </c>
      <c r="AW1056" s="14" t="s">
        <v>30</v>
      </c>
      <c r="AX1056" s="14" t="s">
        <v>73</v>
      </c>
      <c r="AY1056" s="250" t="s">
        <v>142</v>
      </c>
    </row>
    <row r="1057" s="15" customFormat="1">
      <c r="A1057" s="15"/>
      <c r="B1057" s="262"/>
      <c r="C1057" s="263"/>
      <c r="D1057" s="231" t="s">
        <v>152</v>
      </c>
      <c r="E1057" s="264" t="s">
        <v>1</v>
      </c>
      <c r="F1057" s="265" t="s">
        <v>173</v>
      </c>
      <c r="G1057" s="263"/>
      <c r="H1057" s="266">
        <v>23</v>
      </c>
      <c r="I1057" s="267"/>
      <c r="J1057" s="263"/>
      <c r="K1057" s="263"/>
      <c r="L1057" s="268"/>
      <c r="M1057" s="269"/>
      <c r="N1057" s="270"/>
      <c r="O1057" s="270"/>
      <c r="P1057" s="270"/>
      <c r="Q1057" s="270"/>
      <c r="R1057" s="270"/>
      <c r="S1057" s="270"/>
      <c r="T1057" s="271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72" t="s">
        <v>152</v>
      </c>
      <c r="AU1057" s="272" t="s">
        <v>150</v>
      </c>
      <c r="AV1057" s="15" t="s">
        <v>149</v>
      </c>
      <c r="AW1057" s="15" t="s">
        <v>30</v>
      </c>
      <c r="AX1057" s="15" t="s">
        <v>81</v>
      </c>
      <c r="AY1057" s="272" t="s">
        <v>142</v>
      </c>
    </row>
    <row r="1058" s="2" customFormat="1" ht="24.15" customHeight="1">
      <c r="A1058" s="38"/>
      <c r="B1058" s="39"/>
      <c r="C1058" s="251" t="s">
        <v>1096</v>
      </c>
      <c r="D1058" s="251" t="s">
        <v>155</v>
      </c>
      <c r="E1058" s="252" t="s">
        <v>1097</v>
      </c>
      <c r="F1058" s="253" t="s">
        <v>1098</v>
      </c>
      <c r="G1058" s="254" t="s">
        <v>164</v>
      </c>
      <c r="H1058" s="255">
        <v>14</v>
      </c>
      <c r="I1058" s="256"/>
      <c r="J1058" s="257">
        <f>ROUND(I1058*H1058,2)</f>
        <v>0</v>
      </c>
      <c r="K1058" s="258"/>
      <c r="L1058" s="259"/>
      <c r="M1058" s="260" t="s">
        <v>1</v>
      </c>
      <c r="N1058" s="261" t="s">
        <v>39</v>
      </c>
      <c r="O1058" s="91"/>
      <c r="P1058" s="225">
        <f>O1058*H1058</f>
        <v>0</v>
      </c>
      <c r="Q1058" s="225">
        <v>0.00010000000000000001</v>
      </c>
      <c r="R1058" s="225">
        <f>Q1058*H1058</f>
        <v>0.0014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158</v>
      </c>
      <c r="AT1058" s="227" t="s">
        <v>155</v>
      </c>
      <c r="AU1058" s="227" t="s">
        <v>150</v>
      </c>
      <c r="AY1058" s="17" t="s">
        <v>142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150</v>
      </c>
      <c r="BK1058" s="228">
        <f>ROUND(I1058*H1058,2)</f>
        <v>0</v>
      </c>
      <c r="BL1058" s="17" t="s">
        <v>149</v>
      </c>
      <c r="BM1058" s="227" t="s">
        <v>1099</v>
      </c>
    </row>
    <row r="1059" s="13" customFormat="1">
      <c r="A1059" s="13"/>
      <c r="B1059" s="229"/>
      <c r="C1059" s="230"/>
      <c r="D1059" s="231" t="s">
        <v>152</v>
      </c>
      <c r="E1059" s="232" t="s">
        <v>1</v>
      </c>
      <c r="F1059" s="233" t="s">
        <v>191</v>
      </c>
      <c r="G1059" s="230"/>
      <c r="H1059" s="232" t="s">
        <v>1</v>
      </c>
      <c r="I1059" s="234"/>
      <c r="J1059" s="230"/>
      <c r="K1059" s="230"/>
      <c r="L1059" s="235"/>
      <c r="M1059" s="236"/>
      <c r="N1059" s="237"/>
      <c r="O1059" s="237"/>
      <c r="P1059" s="237"/>
      <c r="Q1059" s="237"/>
      <c r="R1059" s="237"/>
      <c r="S1059" s="237"/>
      <c r="T1059" s="23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9" t="s">
        <v>152</v>
      </c>
      <c r="AU1059" s="239" t="s">
        <v>150</v>
      </c>
      <c r="AV1059" s="13" t="s">
        <v>81</v>
      </c>
      <c r="AW1059" s="13" t="s">
        <v>30</v>
      </c>
      <c r="AX1059" s="13" t="s">
        <v>73</v>
      </c>
      <c r="AY1059" s="239" t="s">
        <v>142</v>
      </c>
    </row>
    <row r="1060" s="14" customFormat="1">
      <c r="A1060" s="14"/>
      <c r="B1060" s="240"/>
      <c r="C1060" s="241"/>
      <c r="D1060" s="231" t="s">
        <v>152</v>
      </c>
      <c r="E1060" s="242" t="s">
        <v>1</v>
      </c>
      <c r="F1060" s="243" t="s">
        <v>149</v>
      </c>
      <c r="G1060" s="241"/>
      <c r="H1060" s="244">
        <v>4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152</v>
      </c>
      <c r="AU1060" s="250" t="s">
        <v>150</v>
      </c>
      <c r="AV1060" s="14" t="s">
        <v>150</v>
      </c>
      <c r="AW1060" s="14" t="s">
        <v>30</v>
      </c>
      <c r="AX1060" s="14" t="s">
        <v>73</v>
      </c>
      <c r="AY1060" s="250" t="s">
        <v>142</v>
      </c>
    </row>
    <row r="1061" s="13" customFormat="1">
      <c r="A1061" s="13"/>
      <c r="B1061" s="229"/>
      <c r="C1061" s="230"/>
      <c r="D1061" s="231" t="s">
        <v>152</v>
      </c>
      <c r="E1061" s="232" t="s">
        <v>1</v>
      </c>
      <c r="F1061" s="233" t="s">
        <v>968</v>
      </c>
      <c r="G1061" s="230"/>
      <c r="H1061" s="232" t="s">
        <v>1</v>
      </c>
      <c r="I1061" s="234"/>
      <c r="J1061" s="230"/>
      <c r="K1061" s="230"/>
      <c r="L1061" s="235"/>
      <c r="M1061" s="236"/>
      <c r="N1061" s="237"/>
      <c r="O1061" s="237"/>
      <c r="P1061" s="237"/>
      <c r="Q1061" s="237"/>
      <c r="R1061" s="237"/>
      <c r="S1061" s="237"/>
      <c r="T1061" s="238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9" t="s">
        <v>152</v>
      </c>
      <c r="AU1061" s="239" t="s">
        <v>150</v>
      </c>
      <c r="AV1061" s="13" t="s">
        <v>81</v>
      </c>
      <c r="AW1061" s="13" t="s">
        <v>30</v>
      </c>
      <c r="AX1061" s="13" t="s">
        <v>73</v>
      </c>
      <c r="AY1061" s="239" t="s">
        <v>142</v>
      </c>
    </row>
    <row r="1062" s="14" customFormat="1">
      <c r="A1062" s="14"/>
      <c r="B1062" s="240"/>
      <c r="C1062" s="241"/>
      <c r="D1062" s="231" t="s">
        <v>152</v>
      </c>
      <c r="E1062" s="242" t="s">
        <v>1</v>
      </c>
      <c r="F1062" s="243" t="s">
        <v>149</v>
      </c>
      <c r="G1062" s="241"/>
      <c r="H1062" s="244">
        <v>4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152</v>
      </c>
      <c r="AU1062" s="250" t="s">
        <v>150</v>
      </c>
      <c r="AV1062" s="14" t="s">
        <v>150</v>
      </c>
      <c r="AW1062" s="14" t="s">
        <v>30</v>
      </c>
      <c r="AX1062" s="14" t="s">
        <v>73</v>
      </c>
      <c r="AY1062" s="250" t="s">
        <v>142</v>
      </c>
    </row>
    <row r="1063" s="13" customFormat="1">
      <c r="A1063" s="13"/>
      <c r="B1063" s="229"/>
      <c r="C1063" s="230"/>
      <c r="D1063" s="231" t="s">
        <v>152</v>
      </c>
      <c r="E1063" s="232" t="s">
        <v>1</v>
      </c>
      <c r="F1063" s="233" t="s">
        <v>193</v>
      </c>
      <c r="G1063" s="230"/>
      <c r="H1063" s="232" t="s">
        <v>1</v>
      </c>
      <c r="I1063" s="234"/>
      <c r="J1063" s="230"/>
      <c r="K1063" s="230"/>
      <c r="L1063" s="235"/>
      <c r="M1063" s="236"/>
      <c r="N1063" s="237"/>
      <c r="O1063" s="237"/>
      <c r="P1063" s="237"/>
      <c r="Q1063" s="237"/>
      <c r="R1063" s="237"/>
      <c r="S1063" s="237"/>
      <c r="T1063" s="238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9" t="s">
        <v>152</v>
      </c>
      <c r="AU1063" s="239" t="s">
        <v>150</v>
      </c>
      <c r="AV1063" s="13" t="s">
        <v>81</v>
      </c>
      <c r="AW1063" s="13" t="s">
        <v>30</v>
      </c>
      <c r="AX1063" s="13" t="s">
        <v>73</v>
      </c>
      <c r="AY1063" s="239" t="s">
        <v>142</v>
      </c>
    </row>
    <row r="1064" s="14" customFormat="1">
      <c r="A1064" s="14"/>
      <c r="B1064" s="240"/>
      <c r="C1064" s="241"/>
      <c r="D1064" s="231" t="s">
        <v>152</v>
      </c>
      <c r="E1064" s="242" t="s">
        <v>1</v>
      </c>
      <c r="F1064" s="243" t="s">
        <v>171</v>
      </c>
      <c r="G1064" s="241"/>
      <c r="H1064" s="244">
        <v>6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152</v>
      </c>
      <c r="AU1064" s="250" t="s">
        <v>150</v>
      </c>
      <c r="AV1064" s="14" t="s">
        <v>150</v>
      </c>
      <c r="AW1064" s="14" t="s">
        <v>30</v>
      </c>
      <c r="AX1064" s="14" t="s">
        <v>73</v>
      </c>
      <c r="AY1064" s="250" t="s">
        <v>142</v>
      </c>
    </row>
    <row r="1065" s="15" customFormat="1">
      <c r="A1065" s="15"/>
      <c r="B1065" s="262"/>
      <c r="C1065" s="263"/>
      <c r="D1065" s="231" t="s">
        <v>152</v>
      </c>
      <c r="E1065" s="264" t="s">
        <v>1</v>
      </c>
      <c r="F1065" s="265" t="s">
        <v>173</v>
      </c>
      <c r="G1065" s="263"/>
      <c r="H1065" s="266">
        <v>14</v>
      </c>
      <c r="I1065" s="267"/>
      <c r="J1065" s="263"/>
      <c r="K1065" s="263"/>
      <c r="L1065" s="268"/>
      <c r="M1065" s="269"/>
      <c r="N1065" s="270"/>
      <c r="O1065" s="270"/>
      <c r="P1065" s="270"/>
      <c r="Q1065" s="270"/>
      <c r="R1065" s="270"/>
      <c r="S1065" s="270"/>
      <c r="T1065" s="271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72" t="s">
        <v>152</v>
      </c>
      <c r="AU1065" s="272" t="s">
        <v>150</v>
      </c>
      <c r="AV1065" s="15" t="s">
        <v>149</v>
      </c>
      <c r="AW1065" s="15" t="s">
        <v>30</v>
      </c>
      <c r="AX1065" s="15" t="s">
        <v>81</v>
      </c>
      <c r="AY1065" s="272" t="s">
        <v>142</v>
      </c>
    </row>
    <row r="1066" s="2" customFormat="1" ht="14.4" customHeight="1">
      <c r="A1066" s="38"/>
      <c r="B1066" s="39"/>
      <c r="C1066" s="251" t="s">
        <v>1100</v>
      </c>
      <c r="D1066" s="251" t="s">
        <v>155</v>
      </c>
      <c r="E1066" s="252" t="s">
        <v>1101</v>
      </c>
      <c r="F1066" s="253" t="s">
        <v>1102</v>
      </c>
      <c r="G1066" s="254" t="s">
        <v>164</v>
      </c>
      <c r="H1066" s="255">
        <v>9</v>
      </c>
      <c r="I1066" s="256"/>
      <c r="J1066" s="257">
        <f>ROUND(I1066*H1066,2)</f>
        <v>0</v>
      </c>
      <c r="K1066" s="258"/>
      <c r="L1066" s="259"/>
      <c r="M1066" s="260" t="s">
        <v>1</v>
      </c>
      <c r="N1066" s="261" t="s">
        <v>39</v>
      </c>
      <c r="O1066" s="91"/>
      <c r="P1066" s="225">
        <f>O1066*H1066</f>
        <v>0</v>
      </c>
      <c r="Q1066" s="225">
        <v>0.00010000000000000001</v>
      </c>
      <c r="R1066" s="225">
        <f>Q1066*H1066</f>
        <v>0.00090000000000000008</v>
      </c>
      <c r="S1066" s="225">
        <v>0</v>
      </c>
      <c r="T1066" s="226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7" t="s">
        <v>158</v>
      </c>
      <c r="AT1066" s="227" t="s">
        <v>155</v>
      </c>
      <c r="AU1066" s="227" t="s">
        <v>150</v>
      </c>
      <c r="AY1066" s="17" t="s">
        <v>142</v>
      </c>
      <c r="BE1066" s="228">
        <f>IF(N1066="základní",J1066,0)</f>
        <v>0</v>
      </c>
      <c r="BF1066" s="228">
        <f>IF(N1066="snížená",J1066,0)</f>
        <v>0</v>
      </c>
      <c r="BG1066" s="228">
        <f>IF(N1066="zákl. přenesená",J1066,0)</f>
        <v>0</v>
      </c>
      <c r="BH1066" s="228">
        <f>IF(N1066="sníž. přenesená",J1066,0)</f>
        <v>0</v>
      </c>
      <c r="BI1066" s="228">
        <f>IF(N1066="nulová",J1066,0)</f>
        <v>0</v>
      </c>
      <c r="BJ1066" s="17" t="s">
        <v>150</v>
      </c>
      <c r="BK1066" s="228">
        <f>ROUND(I1066*H1066,2)</f>
        <v>0</v>
      </c>
      <c r="BL1066" s="17" t="s">
        <v>149</v>
      </c>
      <c r="BM1066" s="227" t="s">
        <v>1103</v>
      </c>
    </row>
    <row r="1067" s="13" customFormat="1">
      <c r="A1067" s="13"/>
      <c r="B1067" s="229"/>
      <c r="C1067" s="230"/>
      <c r="D1067" s="231" t="s">
        <v>152</v>
      </c>
      <c r="E1067" s="232" t="s">
        <v>1</v>
      </c>
      <c r="F1067" s="233" t="s">
        <v>419</v>
      </c>
      <c r="G1067" s="230"/>
      <c r="H1067" s="232" t="s">
        <v>1</v>
      </c>
      <c r="I1067" s="234"/>
      <c r="J1067" s="230"/>
      <c r="K1067" s="230"/>
      <c r="L1067" s="235"/>
      <c r="M1067" s="236"/>
      <c r="N1067" s="237"/>
      <c r="O1067" s="237"/>
      <c r="P1067" s="237"/>
      <c r="Q1067" s="237"/>
      <c r="R1067" s="237"/>
      <c r="S1067" s="237"/>
      <c r="T1067" s="23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9" t="s">
        <v>152</v>
      </c>
      <c r="AU1067" s="239" t="s">
        <v>150</v>
      </c>
      <c r="AV1067" s="13" t="s">
        <v>81</v>
      </c>
      <c r="AW1067" s="13" t="s">
        <v>30</v>
      </c>
      <c r="AX1067" s="13" t="s">
        <v>73</v>
      </c>
      <c r="AY1067" s="239" t="s">
        <v>142</v>
      </c>
    </row>
    <row r="1068" s="14" customFormat="1">
      <c r="A1068" s="14"/>
      <c r="B1068" s="240"/>
      <c r="C1068" s="241"/>
      <c r="D1068" s="231" t="s">
        <v>152</v>
      </c>
      <c r="E1068" s="242" t="s">
        <v>1</v>
      </c>
      <c r="F1068" s="243" t="s">
        <v>143</v>
      </c>
      <c r="G1068" s="241"/>
      <c r="H1068" s="244">
        <v>3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152</v>
      </c>
      <c r="AU1068" s="250" t="s">
        <v>150</v>
      </c>
      <c r="AV1068" s="14" t="s">
        <v>150</v>
      </c>
      <c r="AW1068" s="14" t="s">
        <v>30</v>
      </c>
      <c r="AX1068" s="14" t="s">
        <v>73</v>
      </c>
      <c r="AY1068" s="250" t="s">
        <v>142</v>
      </c>
    </row>
    <row r="1069" s="13" customFormat="1">
      <c r="A1069" s="13"/>
      <c r="B1069" s="229"/>
      <c r="C1069" s="230"/>
      <c r="D1069" s="231" t="s">
        <v>152</v>
      </c>
      <c r="E1069" s="232" t="s">
        <v>1</v>
      </c>
      <c r="F1069" s="233" t="s">
        <v>193</v>
      </c>
      <c r="G1069" s="230"/>
      <c r="H1069" s="232" t="s">
        <v>1</v>
      </c>
      <c r="I1069" s="234"/>
      <c r="J1069" s="230"/>
      <c r="K1069" s="230"/>
      <c r="L1069" s="235"/>
      <c r="M1069" s="236"/>
      <c r="N1069" s="237"/>
      <c r="O1069" s="237"/>
      <c r="P1069" s="237"/>
      <c r="Q1069" s="237"/>
      <c r="R1069" s="237"/>
      <c r="S1069" s="237"/>
      <c r="T1069" s="23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9" t="s">
        <v>152</v>
      </c>
      <c r="AU1069" s="239" t="s">
        <v>150</v>
      </c>
      <c r="AV1069" s="13" t="s">
        <v>81</v>
      </c>
      <c r="AW1069" s="13" t="s">
        <v>30</v>
      </c>
      <c r="AX1069" s="13" t="s">
        <v>73</v>
      </c>
      <c r="AY1069" s="239" t="s">
        <v>142</v>
      </c>
    </row>
    <row r="1070" s="14" customFormat="1">
      <c r="A1070" s="14"/>
      <c r="B1070" s="240"/>
      <c r="C1070" s="241"/>
      <c r="D1070" s="231" t="s">
        <v>152</v>
      </c>
      <c r="E1070" s="242" t="s">
        <v>1</v>
      </c>
      <c r="F1070" s="243" t="s">
        <v>81</v>
      </c>
      <c r="G1070" s="241"/>
      <c r="H1070" s="244">
        <v>1</v>
      </c>
      <c r="I1070" s="245"/>
      <c r="J1070" s="241"/>
      <c r="K1070" s="241"/>
      <c r="L1070" s="246"/>
      <c r="M1070" s="247"/>
      <c r="N1070" s="248"/>
      <c r="O1070" s="248"/>
      <c r="P1070" s="248"/>
      <c r="Q1070" s="248"/>
      <c r="R1070" s="248"/>
      <c r="S1070" s="248"/>
      <c r="T1070" s="24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0" t="s">
        <v>152</v>
      </c>
      <c r="AU1070" s="250" t="s">
        <v>150</v>
      </c>
      <c r="AV1070" s="14" t="s">
        <v>150</v>
      </c>
      <c r="AW1070" s="14" t="s">
        <v>30</v>
      </c>
      <c r="AX1070" s="14" t="s">
        <v>73</v>
      </c>
      <c r="AY1070" s="250" t="s">
        <v>142</v>
      </c>
    </row>
    <row r="1071" s="13" customFormat="1">
      <c r="A1071" s="13"/>
      <c r="B1071" s="229"/>
      <c r="C1071" s="230"/>
      <c r="D1071" s="231" t="s">
        <v>152</v>
      </c>
      <c r="E1071" s="232" t="s">
        <v>1</v>
      </c>
      <c r="F1071" s="233" t="s">
        <v>293</v>
      </c>
      <c r="G1071" s="230"/>
      <c r="H1071" s="232" t="s">
        <v>1</v>
      </c>
      <c r="I1071" s="234"/>
      <c r="J1071" s="230"/>
      <c r="K1071" s="230"/>
      <c r="L1071" s="235"/>
      <c r="M1071" s="236"/>
      <c r="N1071" s="237"/>
      <c r="O1071" s="237"/>
      <c r="P1071" s="237"/>
      <c r="Q1071" s="237"/>
      <c r="R1071" s="237"/>
      <c r="S1071" s="237"/>
      <c r="T1071" s="238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9" t="s">
        <v>152</v>
      </c>
      <c r="AU1071" s="239" t="s">
        <v>150</v>
      </c>
      <c r="AV1071" s="13" t="s">
        <v>81</v>
      </c>
      <c r="AW1071" s="13" t="s">
        <v>30</v>
      </c>
      <c r="AX1071" s="13" t="s">
        <v>73</v>
      </c>
      <c r="AY1071" s="239" t="s">
        <v>142</v>
      </c>
    </row>
    <row r="1072" s="14" customFormat="1">
      <c r="A1072" s="14"/>
      <c r="B1072" s="240"/>
      <c r="C1072" s="241"/>
      <c r="D1072" s="231" t="s">
        <v>152</v>
      </c>
      <c r="E1072" s="242" t="s">
        <v>1</v>
      </c>
      <c r="F1072" s="243" t="s">
        <v>81</v>
      </c>
      <c r="G1072" s="241"/>
      <c r="H1072" s="244">
        <v>1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0" t="s">
        <v>152</v>
      </c>
      <c r="AU1072" s="250" t="s">
        <v>150</v>
      </c>
      <c r="AV1072" s="14" t="s">
        <v>150</v>
      </c>
      <c r="AW1072" s="14" t="s">
        <v>30</v>
      </c>
      <c r="AX1072" s="14" t="s">
        <v>73</v>
      </c>
      <c r="AY1072" s="250" t="s">
        <v>142</v>
      </c>
    </row>
    <row r="1073" s="13" customFormat="1">
      <c r="A1073" s="13"/>
      <c r="B1073" s="229"/>
      <c r="C1073" s="230"/>
      <c r="D1073" s="231" t="s">
        <v>152</v>
      </c>
      <c r="E1073" s="232" t="s">
        <v>1</v>
      </c>
      <c r="F1073" s="233" t="s">
        <v>197</v>
      </c>
      <c r="G1073" s="230"/>
      <c r="H1073" s="232" t="s">
        <v>1</v>
      </c>
      <c r="I1073" s="234"/>
      <c r="J1073" s="230"/>
      <c r="K1073" s="230"/>
      <c r="L1073" s="235"/>
      <c r="M1073" s="236"/>
      <c r="N1073" s="237"/>
      <c r="O1073" s="237"/>
      <c r="P1073" s="237"/>
      <c r="Q1073" s="237"/>
      <c r="R1073" s="237"/>
      <c r="S1073" s="237"/>
      <c r="T1073" s="238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9" t="s">
        <v>152</v>
      </c>
      <c r="AU1073" s="239" t="s">
        <v>150</v>
      </c>
      <c r="AV1073" s="13" t="s">
        <v>81</v>
      </c>
      <c r="AW1073" s="13" t="s">
        <v>30</v>
      </c>
      <c r="AX1073" s="13" t="s">
        <v>73</v>
      </c>
      <c r="AY1073" s="239" t="s">
        <v>142</v>
      </c>
    </row>
    <row r="1074" s="14" customFormat="1">
      <c r="A1074" s="14"/>
      <c r="B1074" s="240"/>
      <c r="C1074" s="241"/>
      <c r="D1074" s="231" t="s">
        <v>152</v>
      </c>
      <c r="E1074" s="242" t="s">
        <v>1</v>
      </c>
      <c r="F1074" s="243" t="s">
        <v>81</v>
      </c>
      <c r="G1074" s="241"/>
      <c r="H1074" s="244">
        <v>1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0" t="s">
        <v>152</v>
      </c>
      <c r="AU1074" s="250" t="s">
        <v>150</v>
      </c>
      <c r="AV1074" s="14" t="s">
        <v>150</v>
      </c>
      <c r="AW1074" s="14" t="s">
        <v>30</v>
      </c>
      <c r="AX1074" s="14" t="s">
        <v>73</v>
      </c>
      <c r="AY1074" s="250" t="s">
        <v>142</v>
      </c>
    </row>
    <row r="1075" s="13" customFormat="1">
      <c r="A1075" s="13"/>
      <c r="B1075" s="229"/>
      <c r="C1075" s="230"/>
      <c r="D1075" s="231" t="s">
        <v>152</v>
      </c>
      <c r="E1075" s="232" t="s">
        <v>1</v>
      </c>
      <c r="F1075" s="233" t="s">
        <v>983</v>
      </c>
      <c r="G1075" s="230"/>
      <c r="H1075" s="232" t="s">
        <v>1</v>
      </c>
      <c r="I1075" s="234"/>
      <c r="J1075" s="230"/>
      <c r="K1075" s="230"/>
      <c r="L1075" s="235"/>
      <c r="M1075" s="236"/>
      <c r="N1075" s="237"/>
      <c r="O1075" s="237"/>
      <c r="P1075" s="237"/>
      <c r="Q1075" s="237"/>
      <c r="R1075" s="237"/>
      <c r="S1075" s="237"/>
      <c r="T1075" s="238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9" t="s">
        <v>152</v>
      </c>
      <c r="AU1075" s="239" t="s">
        <v>150</v>
      </c>
      <c r="AV1075" s="13" t="s">
        <v>81</v>
      </c>
      <c r="AW1075" s="13" t="s">
        <v>30</v>
      </c>
      <c r="AX1075" s="13" t="s">
        <v>73</v>
      </c>
      <c r="AY1075" s="239" t="s">
        <v>142</v>
      </c>
    </row>
    <row r="1076" s="14" customFormat="1">
      <c r="A1076" s="14"/>
      <c r="B1076" s="240"/>
      <c r="C1076" s="241"/>
      <c r="D1076" s="231" t="s">
        <v>152</v>
      </c>
      <c r="E1076" s="242" t="s">
        <v>1</v>
      </c>
      <c r="F1076" s="243" t="s">
        <v>150</v>
      </c>
      <c r="G1076" s="241"/>
      <c r="H1076" s="244">
        <v>2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0" t="s">
        <v>152</v>
      </c>
      <c r="AU1076" s="250" t="s">
        <v>150</v>
      </c>
      <c r="AV1076" s="14" t="s">
        <v>150</v>
      </c>
      <c r="AW1076" s="14" t="s">
        <v>30</v>
      </c>
      <c r="AX1076" s="14" t="s">
        <v>73</v>
      </c>
      <c r="AY1076" s="250" t="s">
        <v>142</v>
      </c>
    </row>
    <row r="1077" s="13" customFormat="1">
      <c r="A1077" s="13"/>
      <c r="B1077" s="229"/>
      <c r="C1077" s="230"/>
      <c r="D1077" s="231" t="s">
        <v>152</v>
      </c>
      <c r="E1077" s="232" t="s">
        <v>1</v>
      </c>
      <c r="F1077" s="233" t="s">
        <v>660</v>
      </c>
      <c r="G1077" s="230"/>
      <c r="H1077" s="232" t="s">
        <v>1</v>
      </c>
      <c r="I1077" s="234"/>
      <c r="J1077" s="230"/>
      <c r="K1077" s="230"/>
      <c r="L1077" s="235"/>
      <c r="M1077" s="236"/>
      <c r="N1077" s="237"/>
      <c r="O1077" s="237"/>
      <c r="P1077" s="237"/>
      <c r="Q1077" s="237"/>
      <c r="R1077" s="237"/>
      <c r="S1077" s="237"/>
      <c r="T1077" s="238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9" t="s">
        <v>152</v>
      </c>
      <c r="AU1077" s="239" t="s">
        <v>150</v>
      </c>
      <c r="AV1077" s="13" t="s">
        <v>81</v>
      </c>
      <c r="AW1077" s="13" t="s">
        <v>30</v>
      </c>
      <c r="AX1077" s="13" t="s">
        <v>73</v>
      </c>
      <c r="AY1077" s="239" t="s">
        <v>142</v>
      </c>
    </row>
    <row r="1078" s="14" customFormat="1">
      <c r="A1078" s="14"/>
      <c r="B1078" s="240"/>
      <c r="C1078" s="241"/>
      <c r="D1078" s="231" t="s">
        <v>152</v>
      </c>
      <c r="E1078" s="242" t="s">
        <v>1</v>
      </c>
      <c r="F1078" s="243" t="s">
        <v>81</v>
      </c>
      <c r="G1078" s="241"/>
      <c r="H1078" s="244">
        <v>1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0" t="s">
        <v>152</v>
      </c>
      <c r="AU1078" s="250" t="s">
        <v>150</v>
      </c>
      <c r="AV1078" s="14" t="s">
        <v>150</v>
      </c>
      <c r="AW1078" s="14" t="s">
        <v>30</v>
      </c>
      <c r="AX1078" s="14" t="s">
        <v>73</v>
      </c>
      <c r="AY1078" s="250" t="s">
        <v>142</v>
      </c>
    </row>
    <row r="1079" s="15" customFormat="1">
      <c r="A1079" s="15"/>
      <c r="B1079" s="262"/>
      <c r="C1079" s="263"/>
      <c r="D1079" s="231" t="s">
        <v>152</v>
      </c>
      <c r="E1079" s="264" t="s">
        <v>1</v>
      </c>
      <c r="F1079" s="265" t="s">
        <v>173</v>
      </c>
      <c r="G1079" s="263"/>
      <c r="H1079" s="266">
        <v>9</v>
      </c>
      <c r="I1079" s="267"/>
      <c r="J1079" s="263"/>
      <c r="K1079" s="263"/>
      <c r="L1079" s="268"/>
      <c r="M1079" s="269"/>
      <c r="N1079" s="270"/>
      <c r="O1079" s="270"/>
      <c r="P1079" s="270"/>
      <c r="Q1079" s="270"/>
      <c r="R1079" s="270"/>
      <c r="S1079" s="270"/>
      <c r="T1079" s="271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72" t="s">
        <v>152</v>
      </c>
      <c r="AU1079" s="272" t="s">
        <v>150</v>
      </c>
      <c r="AV1079" s="15" t="s">
        <v>149</v>
      </c>
      <c r="AW1079" s="15" t="s">
        <v>30</v>
      </c>
      <c r="AX1079" s="15" t="s">
        <v>81</v>
      </c>
      <c r="AY1079" s="272" t="s">
        <v>142</v>
      </c>
    </row>
    <row r="1080" s="2" customFormat="1" ht="37.8" customHeight="1">
      <c r="A1080" s="38"/>
      <c r="B1080" s="39"/>
      <c r="C1080" s="215" t="s">
        <v>1104</v>
      </c>
      <c r="D1080" s="215" t="s">
        <v>145</v>
      </c>
      <c r="E1080" s="216" t="s">
        <v>1105</v>
      </c>
      <c r="F1080" s="217" t="s">
        <v>1106</v>
      </c>
      <c r="G1080" s="218" t="s">
        <v>164</v>
      </c>
      <c r="H1080" s="219">
        <v>14</v>
      </c>
      <c r="I1080" s="220"/>
      <c r="J1080" s="221">
        <f>ROUND(I1080*H1080,2)</f>
        <v>0</v>
      </c>
      <c r="K1080" s="222"/>
      <c r="L1080" s="44"/>
      <c r="M1080" s="223" t="s">
        <v>1</v>
      </c>
      <c r="N1080" s="224" t="s">
        <v>39</v>
      </c>
      <c r="O1080" s="91"/>
      <c r="P1080" s="225">
        <f>O1080*H1080</f>
        <v>0</v>
      </c>
      <c r="Q1080" s="225">
        <v>0</v>
      </c>
      <c r="R1080" s="225">
        <f>Q1080*H1080</f>
        <v>0</v>
      </c>
      <c r="S1080" s="225">
        <v>5.0000000000000002E-05</v>
      </c>
      <c r="T1080" s="226">
        <f>S1080*H1080</f>
        <v>0.00069999999999999999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27" t="s">
        <v>265</v>
      </c>
      <c r="AT1080" s="227" t="s">
        <v>145</v>
      </c>
      <c r="AU1080" s="227" t="s">
        <v>150</v>
      </c>
      <c r="AY1080" s="17" t="s">
        <v>142</v>
      </c>
      <c r="BE1080" s="228">
        <f>IF(N1080="základní",J1080,0)</f>
        <v>0</v>
      </c>
      <c r="BF1080" s="228">
        <f>IF(N1080="snížená",J1080,0)</f>
        <v>0</v>
      </c>
      <c r="BG1080" s="228">
        <f>IF(N1080="zákl. přenesená",J1080,0)</f>
        <v>0</v>
      </c>
      <c r="BH1080" s="228">
        <f>IF(N1080="sníž. přenesená",J1080,0)</f>
        <v>0</v>
      </c>
      <c r="BI1080" s="228">
        <f>IF(N1080="nulová",J1080,0)</f>
        <v>0</v>
      </c>
      <c r="BJ1080" s="17" t="s">
        <v>150</v>
      </c>
      <c r="BK1080" s="228">
        <f>ROUND(I1080*H1080,2)</f>
        <v>0</v>
      </c>
      <c r="BL1080" s="17" t="s">
        <v>265</v>
      </c>
      <c r="BM1080" s="227" t="s">
        <v>1107</v>
      </c>
    </row>
    <row r="1081" s="13" customFormat="1">
      <c r="A1081" s="13"/>
      <c r="B1081" s="229"/>
      <c r="C1081" s="230"/>
      <c r="D1081" s="231" t="s">
        <v>152</v>
      </c>
      <c r="E1081" s="232" t="s">
        <v>1</v>
      </c>
      <c r="F1081" s="233" t="s">
        <v>1108</v>
      </c>
      <c r="G1081" s="230"/>
      <c r="H1081" s="232" t="s">
        <v>1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9" t="s">
        <v>152</v>
      </c>
      <c r="AU1081" s="239" t="s">
        <v>150</v>
      </c>
      <c r="AV1081" s="13" t="s">
        <v>81</v>
      </c>
      <c r="AW1081" s="13" t="s">
        <v>30</v>
      </c>
      <c r="AX1081" s="13" t="s">
        <v>73</v>
      </c>
      <c r="AY1081" s="239" t="s">
        <v>142</v>
      </c>
    </row>
    <row r="1082" s="14" customFormat="1">
      <c r="A1082" s="14"/>
      <c r="B1082" s="240"/>
      <c r="C1082" s="241"/>
      <c r="D1082" s="231" t="s">
        <v>152</v>
      </c>
      <c r="E1082" s="242" t="s">
        <v>1</v>
      </c>
      <c r="F1082" s="243" t="s">
        <v>1109</v>
      </c>
      <c r="G1082" s="241"/>
      <c r="H1082" s="244">
        <v>4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0" t="s">
        <v>152</v>
      </c>
      <c r="AU1082" s="250" t="s">
        <v>150</v>
      </c>
      <c r="AV1082" s="14" t="s">
        <v>150</v>
      </c>
      <c r="AW1082" s="14" t="s">
        <v>30</v>
      </c>
      <c r="AX1082" s="14" t="s">
        <v>73</v>
      </c>
      <c r="AY1082" s="250" t="s">
        <v>142</v>
      </c>
    </row>
    <row r="1083" s="13" customFormat="1">
      <c r="A1083" s="13"/>
      <c r="B1083" s="229"/>
      <c r="C1083" s="230"/>
      <c r="D1083" s="231" t="s">
        <v>152</v>
      </c>
      <c r="E1083" s="232" t="s">
        <v>1</v>
      </c>
      <c r="F1083" s="233" t="s">
        <v>193</v>
      </c>
      <c r="G1083" s="230"/>
      <c r="H1083" s="232" t="s">
        <v>1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9" t="s">
        <v>152</v>
      </c>
      <c r="AU1083" s="239" t="s">
        <v>150</v>
      </c>
      <c r="AV1083" s="13" t="s">
        <v>81</v>
      </c>
      <c r="AW1083" s="13" t="s">
        <v>30</v>
      </c>
      <c r="AX1083" s="13" t="s">
        <v>73</v>
      </c>
      <c r="AY1083" s="239" t="s">
        <v>142</v>
      </c>
    </row>
    <row r="1084" s="14" customFormat="1">
      <c r="A1084" s="14"/>
      <c r="B1084" s="240"/>
      <c r="C1084" s="241"/>
      <c r="D1084" s="231" t="s">
        <v>152</v>
      </c>
      <c r="E1084" s="242" t="s">
        <v>1</v>
      </c>
      <c r="F1084" s="243" t="s">
        <v>149</v>
      </c>
      <c r="G1084" s="241"/>
      <c r="H1084" s="244">
        <v>4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152</v>
      </c>
      <c r="AU1084" s="250" t="s">
        <v>150</v>
      </c>
      <c r="AV1084" s="14" t="s">
        <v>150</v>
      </c>
      <c r="AW1084" s="14" t="s">
        <v>30</v>
      </c>
      <c r="AX1084" s="14" t="s">
        <v>73</v>
      </c>
      <c r="AY1084" s="250" t="s">
        <v>142</v>
      </c>
    </row>
    <row r="1085" s="13" customFormat="1">
      <c r="A1085" s="13"/>
      <c r="B1085" s="229"/>
      <c r="C1085" s="230"/>
      <c r="D1085" s="231" t="s">
        <v>152</v>
      </c>
      <c r="E1085" s="232" t="s">
        <v>1</v>
      </c>
      <c r="F1085" s="233" t="s">
        <v>293</v>
      </c>
      <c r="G1085" s="230"/>
      <c r="H1085" s="232" t="s">
        <v>1</v>
      </c>
      <c r="I1085" s="234"/>
      <c r="J1085" s="230"/>
      <c r="K1085" s="230"/>
      <c r="L1085" s="235"/>
      <c r="M1085" s="236"/>
      <c r="N1085" s="237"/>
      <c r="O1085" s="237"/>
      <c r="P1085" s="237"/>
      <c r="Q1085" s="237"/>
      <c r="R1085" s="237"/>
      <c r="S1085" s="237"/>
      <c r="T1085" s="238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9" t="s">
        <v>152</v>
      </c>
      <c r="AU1085" s="239" t="s">
        <v>150</v>
      </c>
      <c r="AV1085" s="13" t="s">
        <v>81</v>
      </c>
      <c r="AW1085" s="13" t="s">
        <v>30</v>
      </c>
      <c r="AX1085" s="13" t="s">
        <v>73</v>
      </c>
      <c r="AY1085" s="239" t="s">
        <v>142</v>
      </c>
    </row>
    <row r="1086" s="14" customFormat="1">
      <c r="A1086" s="14"/>
      <c r="B1086" s="240"/>
      <c r="C1086" s="241"/>
      <c r="D1086" s="231" t="s">
        <v>152</v>
      </c>
      <c r="E1086" s="242" t="s">
        <v>1</v>
      </c>
      <c r="F1086" s="243" t="s">
        <v>73</v>
      </c>
      <c r="G1086" s="241"/>
      <c r="H1086" s="244">
        <v>0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152</v>
      </c>
      <c r="AU1086" s="250" t="s">
        <v>150</v>
      </c>
      <c r="AV1086" s="14" t="s">
        <v>150</v>
      </c>
      <c r="AW1086" s="14" t="s">
        <v>30</v>
      </c>
      <c r="AX1086" s="14" t="s">
        <v>73</v>
      </c>
      <c r="AY1086" s="250" t="s">
        <v>142</v>
      </c>
    </row>
    <row r="1087" s="13" customFormat="1">
      <c r="A1087" s="13"/>
      <c r="B1087" s="229"/>
      <c r="C1087" s="230"/>
      <c r="D1087" s="231" t="s">
        <v>152</v>
      </c>
      <c r="E1087" s="232" t="s">
        <v>1</v>
      </c>
      <c r="F1087" s="233" t="s">
        <v>983</v>
      </c>
      <c r="G1087" s="230"/>
      <c r="H1087" s="232" t="s">
        <v>1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9" t="s">
        <v>152</v>
      </c>
      <c r="AU1087" s="239" t="s">
        <v>150</v>
      </c>
      <c r="AV1087" s="13" t="s">
        <v>81</v>
      </c>
      <c r="AW1087" s="13" t="s">
        <v>30</v>
      </c>
      <c r="AX1087" s="13" t="s">
        <v>73</v>
      </c>
      <c r="AY1087" s="239" t="s">
        <v>142</v>
      </c>
    </row>
    <row r="1088" s="14" customFormat="1">
      <c r="A1088" s="14"/>
      <c r="B1088" s="240"/>
      <c r="C1088" s="241"/>
      <c r="D1088" s="231" t="s">
        <v>152</v>
      </c>
      <c r="E1088" s="242" t="s">
        <v>1</v>
      </c>
      <c r="F1088" s="243" t="s">
        <v>73</v>
      </c>
      <c r="G1088" s="241"/>
      <c r="H1088" s="244">
        <v>0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152</v>
      </c>
      <c r="AU1088" s="250" t="s">
        <v>150</v>
      </c>
      <c r="AV1088" s="14" t="s">
        <v>150</v>
      </c>
      <c r="AW1088" s="14" t="s">
        <v>30</v>
      </c>
      <c r="AX1088" s="14" t="s">
        <v>73</v>
      </c>
      <c r="AY1088" s="250" t="s">
        <v>142</v>
      </c>
    </row>
    <row r="1089" s="13" customFormat="1">
      <c r="A1089" s="13"/>
      <c r="B1089" s="229"/>
      <c r="C1089" s="230"/>
      <c r="D1089" s="231" t="s">
        <v>152</v>
      </c>
      <c r="E1089" s="232" t="s">
        <v>1</v>
      </c>
      <c r="F1089" s="233" t="s">
        <v>197</v>
      </c>
      <c r="G1089" s="230"/>
      <c r="H1089" s="232" t="s">
        <v>1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9" t="s">
        <v>152</v>
      </c>
      <c r="AU1089" s="239" t="s">
        <v>150</v>
      </c>
      <c r="AV1089" s="13" t="s">
        <v>81</v>
      </c>
      <c r="AW1089" s="13" t="s">
        <v>30</v>
      </c>
      <c r="AX1089" s="13" t="s">
        <v>73</v>
      </c>
      <c r="AY1089" s="239" t="s">
        <v>142</v>
      </c>
    </row>
    <row r="1090" s="14" customFormat="1">
      <c r="A1090" s="14"/>
      <c r="B1090" s="240"/>
      <c r="C1090" s="241"/>
      <c r="D1090" s="231" t="s">
        <v>152</v>
      </c>
      <c r="E1090" s="242" t="s">
        <v>1</v>
      </c>
      <c r="F1090" s="243" t="s">
        <v>81</v>
      </c>
      <c r="G1090" s="241"/>
      <c r="H1090" s="244">
        <v>1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152</v>
      </c>
      <c r="AU1090" s="250" t="s">
        <v>150</v>
      </c>
      <c r="AV1090" s="14" t="s">
        <v>150</v>
      </c>
      <c r="AW1090" s="14" t="s">
        <v>30</v>
      </c>
      <c r="AX1090" s="14" t="s">
        <v>73</v>
      </c>
      <c r="AY1090" s="250" t="s">
        <v>142</v>
      </c>
    </row>
    <row r="1091" s="13" customFormat="1">
      <c r="A1091" s="13"/>
      <c r="B1091" s="229"/>
      <c r="C1091" s="230"/>
      <c r="D1091" s="231" t="s">
        <v>152</v>
      </c>
      <c r="E1091" s="232" t="s">
        <v>1</v>
      </c>
      <c r="F1091" s="233" t="s">
        <v>191</v>
      </c>
      <c r="G1091" s="230"/>
      <c r="H1091" s="232" t="s">
        <v>1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152</v>
      </c>
      <c r="AU1091" s="239" t="s">
        <v>150</v>
      </c>
      <c r="AV1091" s="13" t="s">
        <v>81</v>
      </c>
      <c r="AW1091" s="13" t="s">
        <v>30</v>
      </c>
      <c r="AX1091" s="13" t="s">
        <v>73</v>
      </c>
      <c r="AY1091" s="239" t="s">
        <v>142</v>
      </c>
    </row>
    <row r="1092" s="14" customFormat="1">
      <c r="A1092" s="14"/>
      <c r="B1092" s="240"/>
      <c r="C1092" s="241"/>
      <c r="D1092" s="231" t="s">
        <v>152</v>
      </c>
      <c r="E1092" s="242" t="s">
        <v>1</v>
      </c>
      <c r="F1092" s="243" t="s">
        <v>81</v>
      </c>
      <c r="G1092" s="241"/>
      <c r="H1092" s="244">
        <v>1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152</v>
      </c>
      <c r="AU1092" s="250" t="s">
        <v>150</v>
      </c>
      <c r="AV1092" s="14" t="s">
        <v>150</v>
      </c>
      <c r="AW1092" s="14" t="s">
        <v>30</v>
      </c>
      <c r="AX1092" s="14" t="s">
        <v>73</v>
      </c>
      <c r="AY1092" s="250" t="s">
        <v>142</v>
      </c>
    </row>
    <row r="1093" s="13" customFormat="1">
      <c r="A1093" s="13"/>
      <c r="B1093" s="229"/>
      <c r="C1093" s="230"/>
      <c r="D1093" s="231" t="s">
        <v>152</v>
      </c>
      <c r="E1093" s="232" t="s">
        <v>1</v>
      </c>
      <c r="F1093" s="233" t="s">
        <v>201</v>
      </c>
      <c r="G1093" s="230"/>
      <c r="H1093" s="232" t="s">
        <v>1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9" t="s">
        <v>152</v>
      </c>
      <c r="AU1093" s="239" t="s">
        <v>150</v>
      </c>
      <c r="AV1093" s="13" t="s">
        <v>81</v>
      </c>
      <c r="AW1093" s="13" t="s">
        <v>30</v>
      </c>
      <c r="AX1093" s="13" t="s">
        <v>73</v>
      </c>
      <c r="AY1093" s="239" t="s">
        <v>142</v>
      </c>
    </row>
    <row r="1094" s="14" customFormat="1">
      <c r="A1094" s="14"/>
      <c r="B1094" s="240"/>
      <c r="C1094" s="241"/>
      <c r="D1094" s="231" t="s">
        <v>152</v>
      </c>
      <c r="E1094" s="242" t="s">
        <v>1</v>
      </c>
      <c r="F1094" s="243" t="s">
        <v>149</v>
      </c>
      <c r="G1094" s="241"/>
      <c r="H1094" s="244">
        <v>4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152</v>
      </c>
      <c r="AU1094" s="250" t="s">
        <v>150</v>
      </c>
      <c r="AV1094" s="14" t="s">
        <v>150</v>
      </c>
      <c r="AW1094" s="14" t="s">
        <v>30</v>
      </c>
      <c r="AX1094" s="14" t="s">
        <v>73</v>
      </c>
      <c r="AY1094" s="250" t="s">
        <v>142</v>
      </c>
    </row>
    <row r="1095" s="13" customFormat="1">
      <c r="A1095" s="13"/>
      <c r="B1095" s="229"/>
      <c r="C1095" s="230"/>
      <c r="D1095" s="231" t="s">
        <v>152</v>
      </c>
      <c r="E1095" s="232" t="s">
        <v>1</v>
      </c>
      <c r="F1095" s="233" t="s">
        <v>203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152</v>
      </c>
      <c r="AU1095" s="239" t="s">
        <v>150</v>
      </c>
      <c r="AV1095" s="13" t="s">
        <v>81</v>
      </c>
      <c r="AW1095" s="13" t="s">
        <v>30</v>
      </c>
      <c r="AX1095" s="13" t="s">
        <v>73</v>
      </c>
      <c r="AY1095" s="239" t="s">
        <v>142</v>
      </c>
    </row>
    <row r="1096" s="14" customFormat="1">
      <c r="A1096" s="14"/>
      <c r="B1096" s="240"/>
      <c r="C1096" s="241"/>
      <c r="D1096" s="231" t="s">
        <v>152</v>
      </c>
      <c r="E1096" s="242" t="s">
        <v>1</v>
      </c>
      <c r="F1096" s="243" t="s">
        <v>73</v>
      </c>
      <c r="G1096" s="241"/>
      <c r="H1096" s="244">
        <v>0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152</v>
      </c>
      <c r="AU1096" s="250" t="s">
        <v>150</v>
      </c>
      <c r="AV1096" s="14" t="s">
        <v>150</v>
      </c>
      <c r="AW1096" s="14" t="s">
        <v>30</v>
      </c>
      <c r="AX1096" s="14" t="s">
        <v>73</v>
      </c>
      <c r="AY1096" s="250" t="s">
        <v>142</v>
      </c>
    </row>
    <row r="1097" s="15" customFormat="1">
      <c r="A1097" s="15"/>
      <c r="B1097" s="262"/>
      <c r="C1097" s="263"/>
      <c r="D1097" s="231" t="s">
        <v>152</v>
      </c>
      <c r="E1097" s="264" t="s">
        <v>1</v>
      </c>
      <c r="F1097" s="265" t="s">
        <v>173</v>
      </c>
      <c r="G1097" s="263"/>
      <c r="H1097" s="266">
        <v>14</v>
      </c>
      <c r="I1097" s="267"/>
      <c r="J1097" s="263"/>
      <c r="K1097" s="263"/>
      <c r="L1097" s="268"/>
      <c r="M1097" s="269"/>
      <c r="N1097" s="270"/>
      <c r="O1097" s="270"/>
      <c r="P1097" s="270"/>
      <c r="Q1097" s="270"/>
      <c r="R1097" s="270"/>
      <c r="S1097" s="270"/>
      <c r="T1097" s="271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72" t="s">
        <v>152</v>
      </c>
      <c r="AU1097" s="272" t="s">
        <v>150</v>
      </c>
      <c r="AV1097" s="15" t="s">
        <v>149</v>
      </c>
      <c r="AW1097" s="15" t="s">
        <v>30</v>
      </c>
      <c r="AX1097" s="15" t="s">
        <v>81</v>
      </c>
      <c r="AY1097" s="272" t="s">
        <v>142</v>
      </c>
    </row>
    <row r="1098" s="2" customFormat="1" ht="14.4" customHeight="1">
      <c r="A1098" s="38"/>
      <c r="B1098" s="39"/>
      <c r="C1098" s="215" t="s">
        <v>1110</v>
      </c>
      <c r="D1098" s="215" t="s">
        <v>145</v>
      </c>
      <c r="E1098" s="216" t="s">
        <v>1111</v>
      </c>
      <c r="F1098" s="217" t="s">
        <v>1112</v>
      </c>
      <c r="G1098" s="218" t="s">
        <v>164</v>
      </c>
      <c r="H1098" s="219">
        <v>8</v>
      </c>
      <c r="I1098" s="220"/>
      <c r="J1098" s="221">
        <f>ROUND(I1098*H1098,2)</f>
        <v>0</v>
      </c>
      <c r="K1098" s="222"/>
      <c r="L1098" s="44"/>
      <c r="M1098" s="223" t="s">
        <v>1</v>
      </c>
      <c r="N1098" s="224" t="s">
        <v>39</v>
      </c>
      <c r="O1098" s="91"/>
      <c r="P1098" s="225">
        <f>O1098*H1098</f>
        <v>0</v>
      </c>
      <c r="Q1098" s="225">
        <v>0</v>
      </c>
      <c r="R1098" s="225">
        <f>Q1098*H1098</f>
        <v>0</v>
      </c>
      <c r="S1098" s="225">
        <v>0</v>
      </c>
      <c r="T1098" s="226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7" t="s">
        <v>149</v>
      </c>
      <c r="AT1098" s="227" t="s">
        <v>145</v>
      </c>
      <c r="AU1098" s="227" t="s">
        <v>150</v>
      </c>
      <c r="AY1098" s="17" t="s">
        <v>142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17" t="s">
        <v>150</v>
      </c>
      <c r="BK1098" s="228">
        <f>ROUND(I1098*H1098,2)</f>
        <v>0</v>
      </c>
      <c r="BL1098" s="17" t="s">
        <v>149</v>
      </c>
      <c r="BM1098" s="227" t="s">
        <v>1113</v>
      </c>
    </row>
    <row r="1099" s="2" customFormat="1" ht="14.4" customHeight="1">
      <c r="A1099" s="38"/>
      <c r="B1099" s="39"/>
      <c r="C1099" s="251" t="s">
        <v>1114</v>
      </c>
      <c r="D1099" s="251" t="s">
        <v>155</v>
      </c>
      <c r="E1099" s="252" t="s">
        <v>1115</v>
      </c>
      <c r="F1099" s="253" t="s">
        <v>1116</v>
      </c>
      <c r="G1099" s="254" t="s">
        <v>164</v>
      </c>
      <c r="H1099" s="255">
        <v>8</v>
      </c>
      <c r="I1099" s="256"/>
      <c r="J1099" s="257">
        <f>ROUND(I1099*H1099,2)</f>
        <v>0</v>
      </c>
      <c r="K1099" s="258"/>
      <c r="L1099" s="259"/>
      <c r="M1099" s="260" t="s">
        <v>1</v>
      </c>
      <c r="N1099" s="261" t="s">
        <v>39</v>
      </c>
      <c r="O1099" s="91"/>
      <c r="P1099" s="225">
        <f>O1099*H1099</f>
        <v>0</v>
      </c>
      <c r="Q1099" s="225">
        <v>0.00040000000000000002</v>
      </c>
      <c r="R1099" s="225">
        <f>Q1099*H1099</f>
        <v>0.0032000000000000002</v>
      </c>
      <c r="S1099" s="225">
        <v>0</v>
      </c>
      <c r="T1099" s="226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27" t="s">
        <v>158</v>
      </c>
      <c r="AT1099" s="227" t="s">
        <v>155</v>
      </c>
      <c r="AU1099" s="227" t="s">
        <v>150</v>
      </c>
      <c r="AY1099" s="17" t="s">
        <v>142</v>
      </c>
      <c r="BE1099" s="228">
        <f>IF(N1099="základní",J1099,0)</f>
        <v>0</v>
      </c>
      <c r="BF1099" s="228">
        <f>IF(N1099="snížená",J1099,0)</f>
        <v>0</v>
      </c>
      <c r="BG1099" s="228">
        <f>IF(N1099="zákl. přenesená",J1099,0)</f>
        <v>0</v>
      </c>
      <c r="BH1099" s="228">
        <f>IF(N1099="sníž. přenesená",J1099,0)</f>
        <v>0</v>
      </c>
      <c r="BI1099" s="228">
        <f>IF(N1099="nulová",J1099,0)</f>
        <v>0</v>
      </c>
      <c r="BJ1099" s="17" t="s">
        <v>150</v>
      </c>
      <c r="BK1099" s="228">
        <f>ROUND(I1099*H1099,2)</f>
        <v>0</v>
      </c>
      <c r="BL1099" s="17" t="s">
        <v>149</v>
      </c>
      <c r="BM1099" s="227" t="s">
        <v>1117</v>
      </c>
    </row>
    <row r="1100" s="2" customFormat="1" ht="14.4" customHeight="1">
      <c r="A1100" s="38"/>
      <c r="B1100" s="39"/>
      <c r="C1100" s="215" t="s">
        <v>1118</v>
      </c>
      <c r="D1100" s="215" t="s">
        <v>145</v>
      </c>
      <c r="E1100" s="216" t="s">
        <v>1119</v>
      </c>
      <c r="F1100" s="217" t="s">
        <v>1120</v>
      </c>
      <c r="G1100" s="218" t="s">
        <v>164</v>
      </c>
      <c r="H1100" s="219">
        <v>1</v>
      </c>
      <c r="I1100" s="220"/>
      <c r="J1100" s="221">
        <f>ROUND(I1100*H1100,2)</f>
        <v>0</v>
      </c>
      <c r="K1100" s="222"/>
      <c r="L1100" s="44"/>
      <c r="M1100" s="223" t="s">
        <v>1</v>
      </c>
      <c r="N1100" s="224" t="s">
        <v>39</v>
      </c>
      <c r="O1100" s="91"/>
      <c r="P1100" s="225">
        <f>O1100*H1100</f>
        <v>0</v>
      </c>
      <c r="Q1100" s="225">
        <v>0</v>
      </c>
      <c r="R1100" s="225">
        <f>Q1100*H1100</f>
        <v>0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265</v>
      </c>
      <c r="AT1100" s="227" t="s">
        <v>145</v>
      </c>
      <c r="AU1100" s="227" t="s">
        <v>150</v>
      </c>
      <c r="AY1100" s="17" t="s">
        <v>142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150</v>
      </c>
      <c r="BK1100" s="228">
        <f>ROUND(I1100*H1100,2)</f>
        <v>0</v>
      </c>
      <c r="BL1100" s="17" t="s">
        <v>265</v>
      </c>
      <c r="BM1100" s="227" t="s">
        <v>1121</v>
      </c>
    </row>
    <row r="1101" s="2" customFormat="1" ht="14.4" customHeight="1">
      <c r="A1101" s="38"/>
      <c r="B1101" s="39"/>
      <c r="C1101" s="251" t="s">
        <v>1122</v>
      </c>
      <c r="D1101" s="251" t="s">
        <v>155</v>
      </c>
      <c r="E1101" s="252" t="s">
        <v>1123</v>
      </c>
      <c r="F1101" s="253" t="s">
        <v>1124</v>
      </c>
      <c r="G1101" s="254" t="s">
        <v>164</v>
      </c>
      <c r="H1101" s="255">
        <v>1</v>
      </c>
      <c r="I1101" s="256"/>
      <c r="J1101" s="257">
        <f>ROUND(I1101*H1101,2)</f>
        <v>0</v>
      </c>
      <c r="K1101" s="258"/>
      <c r="L1101" s="259"/>
      <c r="M1101" s="260" t="s">
        <v>1</v>
      </c>
      <c r="N1101" s="261" t="s">
        <v>39</v>
      </c>
      <c r="O1101" s="91"/>
      <c r="P1101" s="225">
        <f>O1101*H1101</f>
        <v>0</v>
      </c>
      <c r="Q1101" s="225">
        <v>0.00040000000000000002</v>
      </c>
      <c r="R1101" s="225">
        <f>Q1101*H1101</f>
        <v>0.00040000000000000002</v>
      </c>
      <c r="S1101" s="225">
        <v>0</v>
      </c>
      <c r="T1101" s="226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27" t="s">
        <v>158</v>
      </c>
      <c r="AT1101" s="227" t="s">
        <v>155</v>
      </c>
      <c r="AU1101" s="227" t="s">
        <v>150</v>
      </c>
      <c r="AY1101" s="17" t="s">
        <v>142</v>
      </c>
      <c r="BE1101" s="228">
        <f>IF(N1101="základní",J1101,0)</f>
        <v>0</v>
      </c>
      <c r="BF1101" s="228">
        <f>IF(N1101="snížená",J1101,0)</f>
        <v>0</v>
      </c>
      <c r="BG1101" s="228">
        <f>IF(N1101="zákl. přenesená",J1101,0)</f>
        <v>0</v>
      </c>
      <c r="BH1101" s="228">
        <f>IF(N1101="sníž. přenesená",J1101,0)</f>
        <v>0</v>
      </c>
      <c r="BI1101" s="228">
        <f>IF(N1101="nulová",J1101,0)</f>
        <v>0</v>
      </c>
      <c r="BJ1101" s="17" t="s">
        <v>150</v>
      </c>
      <c r="BK1101" s="228">
        <f>ROUND(I1101*H1101,2)</f>
        <v>0</v>
      </c>
      <c r="BL1101" s="17" t="s">
        <v>149</v>
      </c>
      <c r="BM1101" s="227" t="s">
        <v>1125</v>
      </c>
    </row>
    <row r="1102" s="2" customFormat="1" ht="24.15" customHeight="1">
      <c r="A1102" s="38"/>
      <c r="B1102" s="39"/>
      <c r="C1102" s="215" t="s">
        <v>1126</v>
      </c>
      <c r="D1102" s="215" t="s">
        <v>145</v>
      </c>
      <c r="E1102" s="216" t="s">
        <v>1127</v>
      </c>
      <c r="F1102" s="217" t="s">
        <v>1128</v>
      </c>
      <c r="G1102" s="218" t="s">
        <v>164</v>
      </c>
      <c r="H1102" s="219">
        <v>1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0</v>
      </c>
      <c r="R1102" s="225">
        <f>Q1102*H1102</f>
        <v>0</v>
      </c>
      <c r="S1102" s="225">
        <v>0</v>
      </c>
      <c r="T1102" s="226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265</v>
      </c>
      <c r="AT1102" s="227" t="s">
        <v>145</v>
      </c>
      <c r="AU1102" s="227" t="s">
        <v>150</v>
      </c>
      <c r="AY1102" s="17" t="s">
        <v>142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150</v>
      </c>
      <c r="BK1102" s="228">
        <f>ROUND(I1102*H1102,2)</f>
        <v>0</v>
      </c>
      <c r="BL1102" s="17" t="s">
        <v>265</v>
      </c>
      <c r="BM1102" s="227" t="s">
        <v>1129</v>
      </c>
    </row>
    <row r="1103" s="2" customFormat="1" ht="24.15" customHeight="1">
      <c r="A1103" s="38"/>
      <c r="B1103" s="39"/>
      <c r="C1103" s="251" t="s">
        <v>1130</v>
      </c>
      <c r="D1103" s="251" t="s">
        <v>155</v>
      </c>
      <c r="E1103" s="252" t="s">
        <v>1131</v>
      </c>
      <c r="F1103" s="253" t="s">
        <v>1132</v>
      </c>
      <c r="G1103" s="254" t="s">
        <v>164</v>
      </c>
      <c r="H1103" s="255">
        <v>1</v>
      </c>
      <c r="I1103" s="256"/>
      <c r="J1103" s="257">
        <f>ROUND(I1103*H1103,2)</f>
        <v>0</v>
      </c>
      <c r="K1103" s="258"/>
      <c r="L1103" s="259"/>
      <c r="M1103" s="260" t="s">
        <v>1</v>
      </c>
      <c r="N1103" s="261" t="s">
        <v>39</v>
      </c>
      <c r="O1103" s="91"/>
      <c r="P1103" s="225">
        <f>O1103*H1103</f>
        <v>0</v>
      </c>
      <c r="Q1103" s="225">
        <v>0.00046999999999999999</v>
      </c>
      <c r="R1103" s="225">
        <f>Q1103*H1103</f>
        <v>0.00046999999999999999</v>
      </c>
      <c r="S1103" s="225">
        <v>0</v>
      </c>
      <c r="T1103" s="226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347</v>
      </c>
      <c r="AT1103" s="227" t="s">
        <v>155</v>
      </c>
      <c r="AU1103" s="227" t="s">
        <v>150</v>
      </c>
      <c r="AY1103" s="17" t="s">
        <v>142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150</v>
      </c>
      <c r="BK1103" s="228">
        <f>ROUND(I1103*H1103,2)</f>
        <v>0</v>
      </c>
      <c r="BL1103" s="17" t="s">
        <v>265</v>
      </c>
      <c r="BM1103" s="227" t="s">
        <v>1133</v>
      </c>
    </row>
    <row r="1104" s="2" customFormat="1" ht="24.15" customHeight="1">
      <c r="A1104" s="38"/>
      <c r="B1104" s="39"/>
      <c r="C1104" s="215" t="s">
        <v>1134</v>
      </c>
      <c r="D1104" s="215" t="s">
        <v>145</v>
      </c>
      <c r="E1104" s="216" t="s">
        <v>1135</v>
      </c>
      <c r="F1104" s="217" t="s">
        <v>1136</v>
      </c>
      <c r="G1104" s="218" t="s">
        <v>164</v>
      </c>
      <c r="H1104" s="219">
        <v>7</v>
      </c>
      <c r="I1104" s="220"/>
      <c r="J1104" s="221">
        <f>ROUND(I1104*H1104,2)</f>
        <v>0</v>
      </c>
      <c r="K1104" s="222"/>
      <c r="L1104" s="44"/>
      <c r="M1104" s="223" t="s">
        <v>1</v>
      </c>
      <c r="N1104" s="224" t="s">
        <v>39</v>
      </c>
      <c r="O1104" s="91"/>
      <c r="P1104" s="225">
        <f>O1104*H1104</f>
        <v>0</v>
      </c>
      <c r="Q1104" s="225">
        <v>0</v>
      </c>
      <c r="R1104" s="225">
        <f>Q1104*H1104</f>
        <v>0</v>
      </c>
      <c r="S1104" s="225">
        <v>0.00080000000000000004</v>
      </c>
      <c r="T1104" s="226">
        <f>S1104*H1104</f>
        <v>0.0055999999999999999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265</v>
      </c>
      <c r="AT1104" s="227" t="s">
        <v>145</v>
      </c>
      <c r="AU1104" s="227" t="s">
        <v>150</v>
      </c>
      <c r="AY1104" s="17" t="s">
        <v>142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150</v>
      </c>
      <c r="BK1104" s="228">
        <f>ROUND(I1104*H1104,2)</f>
        <v>0</v>
      </c>
      <c r="BL1104" s="17" t="s">
        <v>265</v>
      </c>
      <c r="BM1104" s="227" t="s">
        <v>1137</v>
      </c>
    </row>
    <row r="1105" s="13" customFormat="1">
      <c r="A1105" s="13"/>
      <c r="B1105" s="229"/>
      <c r="C1105" s="230"/>
      <c r="D1105" s="231" t="s">
        <v>152</v>
      </c>
      <c r="E1105" s="232" t="s">
        <v>1</v>
      </c>
      <c r="F1105" s="233" t="s">
        <v>983</v>
      </c>
      <c r="G1105" s="230"/>
      <c r="H1105" s="232" t="s">
        <v>1</v>
      </c>
      <c r="I1105" s="234"/>
      <c r="J1105" s="230"/>
      <c r="K1105" s="230"/>
      <c r="L1105" s="235"/>
      <c r="M1105" s="236"/>
      <c r="N1105" s="237"/>
      <c r="O1105" s="237"/>
      <c r="P1105" s="237"/>
      <c r="Q1105" s="237"/>
      <c r="R1105" s="237"/>
      <c r="S1105" s="237"/>
      <c r="T1105" s="238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9" t="s">
        <v>152</v>
      </c>
      <c r="AU1105" s="239" t="s">
        <v>150</v>
      </c>
      <c r="AV1105" s="13" t="s">
        <v>81</v>
      </c>
      <c r="AW1105" s="13" t="s">
        <v>30</v>
      </c>
      <c r="AX1105" s="13" t="s">
        <v>73</v>
      </c>
      <c r="AY1105" s="239" t="s">
        <v>142</v>
      </c>
    </row>
    <row r="1106" s="14" customFormat="1">
      <c r="A1106" s="14"/>
      <c r="B1106" s="240"/>
      <c r="C1106" s="241"/>
      <c r="D1106" s="231" t="s">
        <v>152</v>
      </c>
      <c r="E1106" s="242" t="s">
        <v>1</v>
      </c>
      <c r="F1106" s="243" t="s">
        <v>81</v>
      </c>
      <c r="G1106" s="241"/>
      <c r="H1106" s="244">
        <v>1</v>
      </c>
      <c r="I1106" s="245"/>
      <c r="J1106" s="241"/>
      <c r="K1106" s="241"/>
      <c r="L1106" s="246"/>
      <c r="M1106" s="247"/>
      <c r="N1106" s="248"/>
      <c r="O1106" s="248"/>
      <c r="P1106" s="248"/>
      <c r="Q1106" s="248"/>
      <c r="R1106" s="248"/>
      <c r="S1106" s="248"/>
      <c r="T1106" s="24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0" t="s">
        <v>152</v>
      </c>
      <c r="AU1106" s="250" t="s">
        <v>150</v>
      </c>
      <c r="AV1106" s="14" t="s">
        <v>150</v>
      </c>
      <c r="AW1106" s="14" t="s">
        <v>30</v>
      </c>
      <c r="AX1106" s="14" t="s">
        <v>73</v>
      </c>
      <c r="AY1106" s="250" t="s">
        <v>142</v>
      </c>
    </row>
    <row r="1107" s="13" customFormat="1">
      <c r="A1107" s="13"/>
      <c r="B1107" s="229"/>
      <c r="C1107" s="230"/>
      <c r="D1107" s="231" t="s">
        <v>152</v>
      </c>
      <c r="E1107" s="232" t="s">
        <v>1</v>
      </c>
      <c r="F1107" s="233" t="s">
        <v>193</v>
      </c>
      <c r="G1107" s="230"/>
      <c r="H1107" s="232" t="s">
        <v>1</v>
      </c>
      <c r="I1107" s="234"/>
      <c r="J1107" s="230"/>
      <c r="K1107" s="230"/>
      <c r="L1107" s="235"/>
      <c r="M1107" s="236"/>
      <c r="N1107" s="237"/>
      <c r="O1107" s="237"/>
      <c r="P1107" s="237"/>
      <c r="Q1107" s="237"/>
      <c r="R1107" s="237"/>
      <c r="S1107" s="237"/>
      <c r="T1107" s="238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9" t="s">
        <v>152</v>
      </c>
      <c r="AU1107" s="239" t="s">
        <v>150</v>
      </c>
      <c r="AV1107" s="13" t="s">
        <v>81</v>
      </c>
      <c r="AW1107" s="13" t="s">
        <v>30</v>
      </c>
      <c r="AX1107" s="13" t="s">
        <v>73</v>
      </c>
      <c r="AY1107" s="239" t="s">
        <v>142</v>
      </c>
    </row>
    <row r="1108" s="14" customFormat="1">
      <c r="A1108" s="14"/>
      <c r="B1108" s="240"/>
      <c r="C1108" s="241"/>
      <c r="D1108" s="231" t="s">
        <v>152</v>
      </c>
      <c r="E1108" s="242" t="s">
        <v>1</v>
      </c>
      <c r="F1108" s="243" t="s">
        <v>81</v>
      </c>
      <c r="G1108" s="241"/>
      <c r="H1108" s="244">
        <v>1</v>
      </c>
      <c r="I1108" s="245"/>
      <c r="J1108" s="241"/>
      <c r="K1108" s="241"/>
      <c r="L1108" s="246"/>
      <c r="M1108" s="247"/>
      <c r="N1108" s="248"/>
      <c r="O1108" s="248"/>
      <c r="P1108" s="248"/>
      <c r="Q1108" s="248"/>
      <c r="R1108" s="248"/>
      <c r="S1108" s="248"/>
      <c r="T1108" s="249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0" t="s">
        <v>152</v>
      </c>
      <c r="AU1108" s="250" t="s">
        <v>150</v>
      </c>
      <c r="AV1108" s="14" t="s">
        <v>150</v>
      </c>
      <c r="AW1108" s="14" t="s">
        <v>30</v>
      </c>
      <c r="AX1108" s="14" t="s">
        <v>73</v>
      </c>
      <c r="AY1108" s="250" t="s">
        <v>142</v>
      </c>
    </row>
    <row r="1109" s="13" customFormat="1">
      <c r="A1109" s="13"/>
      <c r="B1109" s="229"/>
      <c r="C1109" s="230"/>
      <c r="D1109" s="231" t="s">
        <v>152</v>
      </c>
      <c r="E1109" s="232" t="s">
        <v>1</v>
      </c>
      <c r="F1109" s="233" t="s">
        <v>197</v>
      </c>
      <c r="G1109" s="230"/>
      <c r="H1109" s="232" t="s">
        <v>1</v>
      </c>
      <c r="I1109" s="234"/>
      <c r="J1109" s="230"/>
      <c r="K1109" s="230"/>
      <c r="L1109" s="235"/>
      <c r="M1109" s="236"/>
      <c r="N1109" s="237"/>
      <c r="O1109" s="237"/>
      <c r="P1109" s="237"/>
      <c r="Q1109" s="237"/>
      <c r="R1109" s="237"/>
      <c r="S1109" s="237"/>
      <c r="T1109" s="23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9" t="s">
        <v>152</v>
      </c>
      <c r="AU1109" s="239" t="s">
        <v>150</v>
      </c>
      <c r="AV1109" s="13" t="s">
        <v>81</v>
      </c>
      <c r="AW1109" s="13" t="s">
        <v>30</v>
      </c>
      <c r="AX1109" s="13" t="s">
        <v>73</v>
      </c>
      <c r="AY1109" s="239" t="s">
        <v>142</v>
      </c>
    </row>
    <row r="1110" s="14" customFormat="1">
      <c r="A1110" s="14"/>
      <c r="B1110" s="240"/>
      <c r="C1110" s="241"/>
      <c r="D1110" s="231" t="s">
        <v>152</v>
      </c>
      <c r="E1110" s="242" t="s">
        <v>1</v>
      </c>
      <c r="F1110" s="243" t="s">
        <v>81</v>
      </c>
      <c r="G1110" s="241"/>
      <c r="H1110" s="244">
        <v>1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152</v>
      </c>
      <c r="AU1110" s="250" t="s">
        <v>150</v>
      </c>
      <c r="AV1110" s="14" t="s">
        <v>150</v>
      </c>
      <c r="AW1110" s="14" t="s">
        <v>30</v>
      </c>
      <c r="AX1110" s="14" t="s">
        <v>73</v>
      </c>
      <c r="AY1110" s="250" t="s">
        <v>142</v>
      </c>
    </row>
    <row r="1111" s="13" customFormat="1">
      <c r="A1111" s="13"/>
      <c r="B1111" s="229"/>
      <c r="C1111" s="230"/>
      <c r="D1111" s="231" t="s">
        <v>152</v>
      </c>
      <c r="E1111" s="232" t="s">
        <v>1</v>
      </c>
      <c r="F1111" s="233" t="s">
        <v>201</v>
      </c>
      <c r="G1111" s="230"/>
      <c r="H1111" s="232" t="s">
        <v>1</v>
      </c>
      <c r="I1111" s="234"/>
      <c r="J1111" s="230"/>
      <c r="K1111" s="230"/>
      <c r="L1111" s="235"/>
      <c r="M1111" s="236"/>
      <c r="N1111" s="237"/>
      <c r="O1111" s="237"/>
      <c r="P1111" s="237"/>
      <c r="Q1111" s="237"/>
      <c r="R1111" s="237"/>
      <c r="S1111" s="237"/>
      <c r="T1111" s="238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9" t="s">
        <v>152</v>
      </c>
      <c r="AU1111" s="239" t="s">
        <v>150</v>
      </c>
      <c r="AV1111" s="13" t="s">
        <v>81</v>
      </c>
      <c r="AW1111" s="13" t="s">
        <v>30</v>
      </c>
      <c r="AX1111" s="13" t="s">
        <v>73</v>
      </c>
      <c r="AY1111" s="239" t="s">
        <v>142</v>
      </c>
    </row>
    <row r="1112" s="14" customFormat="1">
      <c r="A1112" s="14"/>
      <c r="B1112" s="240"/>
      <c r="C1112" s="241"/>
      <c r="D1112" s="231" t="s">
        <v>152</v>
      </c>
      <c r="E1112" s="242" t="s">
        <v>1</v>
      </c>
      <c r="F1112" s="243" t="s">
        <v>150</v>
      </c>
      <c r="G1112" s="241"/>
      <c r="H1112" s="244">
        <v>2</v>
      </c>
      <c r="I1112" s="245"/>
      <c r="J1112" s="241"/>
      <c r="K1112" s="241"/>
      <c r="L1112" s="246"/>
      <c r="M1112" s="247"/>
      <c r="N1112" s="248"/>
      <c r="O1112" s="248"/>
      <c r="P1112" s="248"/>
      <c r="Q1112" s="248"/>
      <c r="R1112" s="248"/>
      <c r="S1112" s="248"/>
      <c r="T1112" s="24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0" t="s">
        <v>152</v>
      </c>
      <c r="AU1112" s="250" t="s">
        <v>150</v>
      </c>
      <c r="AV1112" s="14" t="s">
        <v>150</v>
      </c>
      <c r="AW1112" s="14" t="s">
        <v>30</v>
      </c>
      <c r="AX1112" s="14" t="s">
        <v>73</v>
      </c>
      <c r="AY1112" s="250" t="s">
        <v>142</v>
      </c>
    </row>
    <row r="1113" s="13" customFormat="1">
      <c r="A1113" s="13"/>
      <c r="B1113" s="229"/>
      <c r="C1113" s="230"/>
      <c r="D1113" s="231" t="s">
        <v>152</v>
      </c>
      <c r="E1113" s="232" t="s">
        <v>1</v>
      </c>
      <c r="F1113" s="233" t="s">
        <v>203</v>
      </c>
      <c r="G1113" s="230"/>
      <c r="H1113" s="232" t="s">
        <v>1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9" t="s">
        <v>152</v>
      </c>
      <c r="AU1113" s="239" t="s">
        <v>150</v>
      </c>
      <c r="AV1113" s="13" t="s">
        <v>81</v>
      </c>
      <c r="AW1113" s="13" t="s">
        <v>30</v>
      </c>
      <c r="AX1113" s="13" t="s">
        <v>73</v>
      </c>
      <c r="AY1113" s="239" t="s">
        <v>142</v>
      </c>
    </row>
    <row r="1114" s="14" customFormat="1">
      <c r="A1114" s="14"/>
      <c r="B1114" s="240"/>
      <c r="C1114" s="241"/>
      <c r="D1114" s="231" t="s">
        <v>152</v>
      </c>
      <c r="E1114" s="242" t="s">
        <v>1</v>
      </c>
      <c r="F1114" s="243" t="s">
        <v>81</v>
      </c>
      <c r="G1114" s="241"/>
      <c r="H1114" s="244">
        <v>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152</v>
      </c>
      <c r="AU1114" s="250" t="s">
        <v>150</v>
      </c>
      <c r="AV1114" s="14" t="s">
        <v>150</v>
      </c>
      <c r="AW1114" s="14" t="s">
        <v>30</v>
      </c>
      <c r="AX1114" s="14" t="s">
        <v>73</v>
      </c>
      <c r="AY1114" s="250" t="s">
        <v>142</v>
      </c>
    </row>
    <row r="1115" s="13" customFormat="1">
      <c r="A1115" s="13"/>
      <c r="B1115" s="229"/>
      <c r="C1115" s="230"/>
      <c r="D1115" s="231" t="s">
        <v>152</v>
      </c>
      <c r="E1115" s="232" t="s">
        <v>1</v>
      </c>
      <c r="F1115" s="233" t="s">
        <v>293</v>
      </c>
      <c r="G1115" s="230"/>
      <c r="H1115" s="232" t="s">
        <v>1</v>
      </c>
      <c r="I1115" s="234"/>
      <c r="J1115" s="230"/>
      <c r="K1115" s="230"/>
      <c r="L1115" s="235"/>
      <c r="M1115" s="236"/>
      <c r="N1115" s="237"/>
      <c r="O1115" s="237"/>
      <c r="P1115" s="237"/>
      <c r="Q1115" s="237"/>
      <c r="R1115" s="237"/>
      <c r="S1115" s="237"/>
      <c r="T1115" s="238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9" t="s">
        <v>152</v>
      </c>
      <c r="AU1115" s="239" t="s">
        <v>150</v>
      </c>
      <c r="AV1115" s="13" t="s">
        <v>81</v>
      </c>
      <c r="AW1115" s="13" t="s">
        <v>30</v>
      </c>
      <c r="AX1115" s="13" t="s">
        <v>73</v>
      </c>
      <c r="AY1115" s="239" t="s">
        <v>142</v>
      </c>
    </row>
    <row r="1116" s="14" customFormat="1">
      <c r="A1116" s="14"/>
      <c r="B1116" s="240"/>
      <c r="C1116" s="241"/>
      <c r="D1116" s="231" t="s">
        <v>152</v>
      </c>
      <c r="E1116" s="242" t="s">
        <v>1</v>
      </c>
      <c r="F1116" s="243" t="s">
        <v>81</v>
      </c>
      <c r="G1116" s="241"/>
      <c r="H1116" s="244">
        <v>1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152</v>
      </c>
      <c r="AU1116" s="250" t="s">
        <v>150</v>
      </c>
      <c r="AV1116" s="14" t="s">
        <v>150</v>
      </c>
      <c r="AW1116" s="14" t="s">
        <v>30</v>
      </c>
      <c r="AX1116" s="14" t="s">
        <v>73</v>
      </c>
      <c r="AY1116" s="250" t="s">
        <v>142</v>
      </c>
    </row>
    <row r="1117" s="15" customFormat="1">
      <c r="A1117" s="15"/>
      <c r="B1117" s="262"/>
      <c r="C1117" s="263"/>
      <c r="D1117" s="231" t="s">
        <v>152</v>
      </c>
      <c r="E1117" s="264" t="s">
        <v>1</v>
      </c>
      <c r="F1117" s="265" t="s">
        <v>173</v>
      </c>
      <c r="G1117" s="263"/>
      <c r="H1117" s="266">
        <v>7</v>
      </c>
      <c r="I1117" s="267"/>
      <c r="J1117" s="263"/>
      <c r="K1117" s="263"/>
      <c r="L1117" s="268"/>
      <c r="M1117" s="269"/>
      <c r="N1117" s="270"/>
      <c r="O1117" s="270"/>
      <c r="P1117" s="270"/>
      <c r="Q1117" s="270"/>
      <c r="R1117" s="270"/>
      <c r="S1117" s="270"/>
      <c r="T1117" s="271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72" t="s">
        <v>152</v>
      </c>
      <c r="AU1117" s="272" t="s">
        <v>150</v>
      </c>
      <c r="AV1117" s="15" t="s">
        <v>149</v>
      </c>
      <c r="AW1117" s="15" t="s">
        <v>30</v>
      </c>
      <c r="AX1117" s="15" t="s">
        <v>81</v>
      </c>
      <c r="AY1117" s="272" t="s">
        <v>142</v>
      </c>
    </row>
    <row r="1118" s="2" customFormat="1" ht="24.15" customHeight="1">
      <c r="A1118" s="38"/>
      <c r="B1118" s="39"/>
      <c r="C1118" s="215" t="s">
        <v>1138</v>
      </c>
      <c r="D1118" s="215" t="s">
        <v>145</v>
      </c>
      <c r="E1118" s="216" t="s">
        <v>1139</v>
      </c>
      <c r="F1118" s="217" t="s">
        <v>1140</v>
      </c>
      <c r="G1118" s="218" t="s">
        <v>164</v>
      </c>
      <c r="H1118" s="219">
        <v>3</v>
      </c>
      <c r="I1118" s="220"/>
      <c r="J1118" s="221">
        <f>ROUND(I1118*H1118,2)</f>
        <v>0</v>
      </c>
      <c r="K1118" s="222"/>
      <c r="L1118" s="44"/>
      <c r="M1118" s="223" t="s">
        <v>1</v>
      </c>
      <c r="N1118" s="224" t="s">
        <v>39</v>
      </c>
      <c r="O1118" s="91"/>
      <c r="P1118" s="225">
        <f>O1118*H1118</f>
        <v>0</v>
      </c>
      <c r="Q1118" s="225">
        <v>0</v>
      </c>
      <c r="R1118" s="225">
        <f>Q1118*H1118</f>
        <v>0</v>
      </c>
      <c r="S1118" s="225">
        <v>0.0030000000000000001</v>
      </c>
      <c r="T1118" s="226">
        <f>S1118*H1118</f>
        <v>0.0090000000000000011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265</v>
      </c>
      <c r="AT1118" s="227" t="s">
        <v>145</v>
      </c>
      <c r="AU1118" s="227" t="s">
        <v>150</v>
      </c>
      <c r="AY1118" s="17" t="s">
        <v>142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150</v>
      </c>
      <c r="BK1118" s="228">
        <f>ROUND(I1118*H1118,2)</f>
        <v>0</v>
      </c>
      <c r="BL1118" s="17" t="s">
        <v>265</v>
      </c>
      <c r="BM1118" s="227" t="s">
        <v>1141</v>
      </c>
    </row>
    <row r="1119" s="13" customFormat="1">
      <c r="A1119" s="13"/>
      <c r="B1119" s="229"/>
      <c r="C1119" s="230"/>
      <c r="D1119" s="231" t="s">
        <v>152</v>
      </c>
      <c r="E1119" s="232" t="s">
        <v>1</v>
      </c>
      <c r="F1119" s="233" t="s">
        <v>193</v>
      </c>
      <c r="G1119" s="230"/>
      <c r="H1119" s="232" t="s">
        <v>1</v>
      </c>
      <c r="I1119" s="234"/>
      <c r="J1119" s="230"/>
      <c r="K1119" s="230"/>
      <c r="L1119" s="235"/>
      <c r="M1119" s="236"/>
      <c r="N1119" s="237"/>
      <c r="O1119" s="237"/>
      <c r="P1119" s="237"/>
      <c r="Q1119" s="237"/>
      <c r="R1119" s="237"/>
      <c r="S1119" s="237"/>
      <c r="T1119" s="238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9" t="s">
        <v>152</v>
      </c>
      <c r="AU1119" s="239" t="s">
        <v>150</v>
      </c>
      <c r="AV1119" s="13" t="s">
        <v>81</v>
      </c>
      <c r="AW1119" s="13" t="s">
        <v>30</v>
      </c>
      <c r="AX1119" s="13" t="s">
        <v>73</v>
      </c>
      <c r="AY1119" s="239" t="s">
        <v>142</v>
      </c>
    </row>
    <row r="1120" s="14" customFormat="1">
      <c r="A1120" s="14"/>
      <c r="B1120" s="240"/>
      <c r="C1120" s="241"/>
      <c r="D1120" s="231" t="s">
        <v>152</v>
      </c>
      <c r="E1120" s="242" t="s">
        <v>1</v>
      </c>
      <c r="F1120" s="243" t="s">
        <v>81</v>
      </c>
      <c r="G1120" s="241"/>
      <c r="H1120" s="244">
        <v>1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0" t="s">
        <v>152</v>
      </c>
      <c r="AU1120" s="250" t="s">
        <v>150</v>
      </c>
      <c r="AV1120" s="14" t="s">
        <v>150</v>
      </c>
      <c r="AW1120" s="14" t="s">
        <v>30</v>
      </c>
      <c r="AX1120" s="14" t="s">
        <v>73</v>
      </c>
      <c r="AY1120" s="250" t="s">
        <v>142</v>
      </c>
    </row>
    <row r="1121" s="13" customFormat="1">
      <c r="A1121" s="13"/>
      <c r="B1121" s="229"/>
      <c r="C1121" s="230"/>
      <c r="D1121" s="231" t="s">
        <v>152</v>
      </c>
      <c r="E1121" s="232" t="s">
        <v>1</v>
      </c>
      <c r="F1121" s="233" t="s">
        <v>189</v>
      </c>
      <c r="G1121" s="230"/>
      <c r="H1121" s="232" t="s">
        <v>1</v>
      </c>
      <c r="I1121" s="234"/>
      <c r="J1121" s="230"/>
      <c r="K1121" s="230"/>
      <c r="L1121" s="235"/>
      <c r="M1121" s="236"/>
      <c r="N1121" s="237"/>
      <c r="O1121" s="237"/>
      <c r="P1121" s="237"/>
      <c r="Q1121" s="237"/>
      <c r="R1121" s="237"/>
      <c r="S1121" s="237"/>
      <c r="T1121" s="23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9" t="s">
        <v>152</v>
      </c>
      <c r="AU1121" s="239" t="s">
        <v>150</v>
      </c>
      <c r="AV1121" s="13" t="s">
        <v>81</v>
      </c>
      <c r="AW1121" s="13" t="s">
        <v>30</v>
      </c>
      <c r="AX1121" s="13" t="s">
        <v>73</v>
      </c>
      <c r="AY1121" s="239" t="s">
        <v>142</v>
      </c>
    </row>
    <row r="1122" s="14" customFormat="1">
      <c r="A1122" s="14"/>
      <c r="B1122" s="240"/>
      <c r="C1122" s="241"/>
      <c r="D1122" s="231" t="s">
        <v>152</v>
      </c>
      <c r="E1122" s="242" t="s">
        <v>1</v>
      </c>
      <c r="F1122" s="243" t="s">
        <v>81</v>
      </c>
      <c r="G1122" s="241"/>
      <c r="H1122" s="244">
        <v>1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152</v>
      </c>
      <c r="AU1122" s="250" t="s">
        <v>150</v>
      </c>
      <c r="AV1122" s="14" t="s">
        <v>150</v>
      </c>
      <c r="AW1122" s="14" t="s">
        <v>30</v>
      </c>
      <c r="AX1122" s="14" t="s">
        <v>73</v>
      </c>
      <c r="AY1122" s="250" t="s">
        <v>142</v>
      </c>
    </row>
    <row r="1123" s="13" customFormat="1">
      <c r="A1123" s="13"/>
      <c r="B1123" s="229"/>
      <c r="C1123" s="230"/>
      <c r="D1123" s="231" t="s">
        <v>152</v>
      </c>
      <c r="E1123" s="232" t="s">
        <v>1</v>
      </c>
      <c r="F1123" s="233" t="s">
        <v>191</v>
      </c>
      <c r="G1123" s="230"/>
      <c r="H1123" s="232" t="s">
        <v>1</v>
      </c>
      <c r="I1123" s="234"/>
      <c r="J1123" s="230"/>
      <c r="K1123" s="230"/>
      <c r="L1123" s="235"/>
      <c r="M1123" s="236"/>
      <c r="N1123" s="237"/>
      <c r="O1123" s="237"/>
      <c r="P1123" s="237"/>
      <c r="Q1123" s="237"/>
      <c r="R1123" s="237"/>
      <c r="S1123" s="237"/>
      <c r="T1123" s="23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9" t="s">
        <v>152</v>
      </c>
      <c r="AU1123" s="239" t="s">
        <v>150</v>
      </c>
      <c r="AV1123" s="13" t="s">
        <v>81</v>
      </c>
      <c r="AW1123" s="13" t="s">
        <v>30</v>
      </c>
      <c r="AX1123" s="13" t="s">
        <v>73</v>
      </c>
      <c r="AY1123" s="239" t="s">
        <v>142</v>
      </c>
    </row>
    <row r="1124" s="14" customFormat="1">
      <c r="A1124" s="14"/>
      <c r="B1124" s="240"/>
      <c r="C1124" s="241"/>
      <c r="D1124" s="231" t="s">
        <v>152</v>
      </c>
      <c r="E1124" s="242" t="s">
        <v>1</v>
      </c>
      <c r="F1124" s="243" t="s">
        <v>81</v>
      </c>
      <c r="G1124" s="241"/>
      <c r="H1124" s="244">
        <v>1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0" t="s">
        <v>152</v>
      </c>
      <c r="AU1124" s="250" t="s">
        <v>150</v>
      </c>
      <c r="AV1124" s="14" t="s">
        <v>150</v>
      </c>
      <c r="AW1124" s="14" t="s">
        <v>30</v>
      </c>
      <c r="AX1124" s="14" t="s">
        <v>73</v>
      </c>
      <c r="AY1124" s="250" t="s">
        <v>142</v>
      </c>
    </row>
    <row r="1125" s="15" customFormat="1">
      <c r="A1125" s="15"/>
      <c r="B1125" s="262"/>
      <c r="C1125" s="263"/>
      <c r="D1125" s="231" t="s">
        <v>152</v>
      </c>
      <c r="E1125" s="264" t="s">
        <v>1</v>
      </c>
      <c r="F1125" s="265" t="s">
        <v>173</v>
      </c>
      <c r="G1125" s="263"/>
      <c r="H1125" s="266">
        <v>3</v>
      </c>
      <c r="I1125" s="267"/>
      <c r="J1125" s="263"/>
      <c r="K1125" s="263"/>
      <c r="L1125" s="268"/>
      <c r="M1125" s="269"/>
      <c r="N1125" s="270"/>
      <c r="O1125" s="270"/>
      <c r="P1125" s="270"/>
      <c r="Q1125" s="270"/>
      <c r="R1125" s="270"/>
      <c r="S1125" s="270"/>
      <c r="T1125" s="271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72" t="s">
        <v>152</v>
      </c>
      <c r="AU1125" s="272" t="s">
        <v>150</v>
      </c>
      <c r="AV1125" s="15" t="s">
        <v>149</v>
      </c>
      <c r="AW1125" s="15" t="s">
        <v>30</v>
      </c>
      <c r="AX1125" s="15" t="s">
        <v>81</v>
      </c>
      <c r="AY1125" s="272" t="s">
        <v>142</v>
      </c>
    </row>
    <row r="1126" s="2" customFormat="1" ht="24.15" customHeight="1">
      <c r="A1126" s="38"/>
      <c r="B1126" s="39"/>
      <c r="C1126" s="215" t="s">
        <v>1142</v>
      </c>
      <c r="D1126" s="215" t="s">
        <v>145</v>
      </c>
      <c r="E1126" s="216" t="s">
        <v>1143</v>
      </c>
      <c r="F1126" s="217" t="s">
        <v>1144</v>
      </c>
      <c r="G1126" s="218" t="s">
        <v>286</v>
      </c>
      <c r="H1126" s="219">
        <v>12</v>
      </c>
      <c r="I1126" s="220"/>
      <c r="J1126" s="221">
        <f>ROUND(I1126*H1126,2)</f>
        <v>0</v>
      </c>
      <c r="K1126" s="222"/>
      <c r="L1126" s="44"/>
      <c r="M1126" s="223" t="s">
        <v>1</v>
      </c>
      <c r="N1126" s="224" t="s">
        <v>39</v>
      </c>
      <c r="O1126" s="91"/>
      <c r="P1126" s="225">
        <f>O1126*H1126</f>
        <v>0</v>
      </c>
      <c r="Q1126" s="225">
        <v>0</v>
      </c>
      <c r="R1126" s="225">
        <f>Q1126*H1126</f>
        <v>0</v>
      </c>
      <c r="S1126" s="225">
        <v>0</v>
      </c>
      <c r="T1126" s="226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7" t="s">
        <v>265</v>
      </c>
      <c r="AT1126" s="227" t="s">
        <v>145</v>
      </c>
      <c r="AU1126" s="227" t="s">
        <v>150</v>
      </c>
      <c r="AY1126" s="17" t="s">
        <v>142</v>
      </c>
      <c r="BE1126" s="228">
        <f>IF(N1126="základní",J1126,0)</f>
        <v>0</v>
      </c>
      <c r="BF1126" s="228">
        <f>IF(N1126="snížená",J1126,0)</f>
        <v>0</v>
      </c>
      <c r="BG1126" s="228">
        <f>IF(N1126="zákl. přenesená",J1126,0)</f>
        <v>0</v>
      </c>
      <c r="BH1126" s="228">
        <f>IF(N1126="sníž. přenesená",J1126,0)</f>
        <v>0</v>
      </c>
      <c r="BI1126" s="228">
        <f>IF(N1126="nulová",J1126,0)</f>
        <v>0</v>
      </c>
      <c r="BJ1126" s="17" t="s">
        <v>150</v>
      </c>
      <c r="BK1126" s="228">
        <f>ROUND(I1126*H1126,2)</f>
        <v>0</v>
      </c>
      <c r="BL1126" s="17" t="s">
        <v>265</v>
      </c>
      <c r="BM1126" s="227" t="s">
        <v>1145</v>
      </c>
    </row>
    <row r="1127" s="13" customFormat="1">
      <c r="A1127" s="13"/>
      <c r="B1127" s="229"/>
      <c r="C1127" s="230"/>
      <c r="D1127" s="231" t="s">
        <v>152</v>
      </c>
      <c r="E1127" s="232" t="s">
        <v>1</v>
      </c>
      <c r="F1127" s="233" t="s">
        <v>1146</v>
      </c>
      <c r="G1127" s="230"/>
      <c r="H1127" s="232" t="s">
        <v>1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9" t="s">
        <v>152</v>
      </c>
      <c r="AU1127" s="239" t="s">
        <v>150</v>
      </c>
      <c r="AV1127" s="13" t="s">
        <v>81</v>
      </c>
      <c r="AW1127" s="13" t="s">
        <v>30</v>
      </c>
      <c r="AX1127" s="13" t="s">
        <v>73</v>
      </c>
      <c r="AY1127" s="239" t="s">
        <v>142</v>
      </c>
    </row>
    <row r="1128" s="14" customFormat="1">
      <c r="A1128" s="14"/>
      <c r="B1128" s="240"/>
      <c r="C1128" s="241"/>
      <c r="D1128" s="231" t="s">
        <v>152</v>
      </c>
      <c r="E1128" s="242" t="s">
        <v>1</v>
      </c>
      <c r="F1128" s="243" t="s">
        <v>1147</v>
      </c>
      <c r="G1128" s="241"/>
      <c r="H1128" s="244">
        <v>12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152</v>
      </c>
      <c r="AU1128" s="250" t="s">
        <v>150</v>
      </c>
      <c r="AV1128" s="14" t="s">
        <v>150</v>
      </c>
      <c r="AW1128" s="14" t="s">
        <v>30</v>
      </c>
      <c r="AX1128" s="14" t="s">
        <v>81</v>
      </c>
      <c r="AY1128" s="250" t="s">
        <v>142</v>
      </c>
    </row>
    <row r="1129" s="2" customFormat="1" ht="14.4" customHeight="1">
      <c r="A1129" s="38"/>
      <c r="B1129" s="39"/>
      <c r="C1129" s="251" t="s">
        <v>1148</v>
      </c>
      <c r="D1129" s="251" t="s">
        <v>155</v>
      </c>
      <c r="E1129" s="252" t="s">
        <v>1149</v>
      </c>
      <c r="F1129" s="253" t="s">
        <v>1150</v>
      </c>
      <c r="G1129" s="254" t="s">
        <v>286</v>
      </c>
      <c r="H1129" s="255">
        <v>12</v>
      </c>
      <c r="I1129" s="256"/>
      <c r="J1129" s="257">
        <f>ROUND(I1129*H1129,2)</f>
        <v>0</v>
      </c>
      <c r="K1129" s="258"/>
      <c r="L1129" s="259"/>
      <c r="M1129" s="260" t="s">
        <v>1</v>
      </c>
      <c r="N1129" s="261" t="s">
        <v>39</v>
      </c>
      <c r="O1129" s="91"/>
      <c r="P1129" s="225">
        <f>O1129*H1129</f>
        <v>0</v>
      </c>
      <c r="Q1129" s="225">
        <v>8.0000000000000007E-05</v>
      </c>
      <c r="R1129" s="225">
        <f>Q1129*H1129</f>
        <v>0.00096000000000000013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347</v>
      </c>
      <c r="AT1129" s="227" t="s">
        <v>155</v>
      </c>
      <c r="AU1129" s="227" t="s">
        <v>150</v>
      </c>
      <c r="AY1129" s="17" t="s">
        <v>142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150</v>
      </c>
      <c r="BK1129" s="228">
        <f>ROUND(I1129*H1129,2)</f>
        <v>0</v>
      </c>
      <c r="BL1129" s="17" t="s">
        <v>265</v>
      </c>
      <c r="BM1129" s="227" t="s">
        <v>1151</v>
      </c>
    </row>
    <row r="1130" s="13" customFormat="1">
      <c r="A1130" s="13"/>
      <c r="B1130" s="229"/>
      <c r="C1130" s="230"/>
      <c r="D1130" s="231" t="s">
        <v>152</v>
      </c>
      <c r="E1130" s="232" t="s">
        <v>1</v>
      </c>
      <c r="F1130" s="233" t="s">
        <v>1152</v>
      </c>
      <c r="G1130" s="230"/>
      <c r="H1130" s="232" t="s">
        <v>1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152</v>
      </c>
      <c r="AU1130" s="239" t="s">
        <v>150</v>
      </c>
      <c r="AV1130" s="13" t="s">
        <v>81</v>
      </c>
      <c r="AW1130" s="13" t="s">
        <v>30</v>
      </c>
      <c r="AX1130" s="13" t="s">
        <v>73</v>
      </c>
      <c r="AY1130" s="239" t="s">
        <v>142</v>
      </c>
    </row>
    <row r="1131" s="14" customFormat="1">
      <c r="A1131" s="14"/>
      <c r="B1131" s="240"/>
      <c r="C1131" s="241"/>
      <c r="D1131" s="231" t="s">
        <v>152</v>
      </c>
      <c r="E1131" s="242" t="s">
        <v>1</v>
      </c>
      <c r="F1131" s="243" t="s">
        <v>1147</v>
      </c>
      <c r="G1131" s="241"/>
      <c r="H1131" s="244">
        <v>12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152</v>
      </c>
      <c r="AU1131" s="250" t="s">
        <v>150</v>
      </c>
      <c r="AV1131" s="14" t="s">
        <v>150</v>
      </c>
      <c r="AW1131" s="14" t="s">
        <v>30</v>
      </c>
      <c r="AX1131" s="14" t="s">
        <v>81</v>
      </c>
      <c r="AY1131" s="250" t="s">
        <v>142</v>
      </c>
    </row>
    <row r="1132" s="2" customFormat="1" ht="14.4" customHeight="1">
      <c r="A1132" s="38"/>
      <c r="B1132" s="39"/>
      <c r="C1132" s="215" t="s">
        <v>1153</v>
      </c>
      <c r="D1132" s="215" t="s">
        <v>145</v>
      </c>
      <c r="E1132" s="216" t="s">
        <v>1154</v>
      </c>
      <c r="F1132" s="217" t="s">
        <v>1155</v>
      </c>
      <c r="G1132" s="218" t="s">
        <v>164</v>
      </c>
      <c r="H1132" s="219">
        <v>2</v>
      </c>
      <c r="I1132" s="220"/>
      <c r="J1132" s="221">
        <f>ROUND(I1132*H1132,2)</f>
        <v>0</v>
      </c>
      <c r="K1132" s="222"/>
      <c r="L1132" s="44"/>
      <c r="M1132" s="223" t="s">
        <v>1</v>
      </c>
      <c r="N1132" s="224" t="s">
        <v>39</v>
      </c>
      <c r="O1132" s="91"/>
      <c r="P1132" s="225">
        <f>O1132*H1132</f>
        <v>0</v>
      </c>
      <c r="Q1132" s="225">
        <v>0</v>
      </c>
      <c r="R1132" s="225">
        <f>Q1132*H1132</f>
        <v>0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265</v>
      </c>
      <c r="AT1132" s="227" t="s">
        <v>145</v>
      </c>
      <c r="AU1132" s="227" t="s">
        <v>150</v>
      </c>
      <c r="AY1132" s="17" t="s">
        <v>142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150</v>
      </c>
      <c r="BK1132" s="228">
        <f>ROUND(I1132*H1132,2)</f>
        <v>0</v>
      </c>
      <c r="BL1132" s="17" t="s">
        <v>265</v>
      </c>
      <c r="BM1132" s="227" t="s">
        <v>1156</v>
      </c>
    </row>
    <row r="1133" s="2" customFormat="1" ht="24.15" customHeight="1">
      <c r="A1133" s="38"/>
      <c r="B1133" s="39"/>
      <c r="C1133" s="251" t="s">
        <v>1157</v>
      </c>
      <c r="D1133" s="251" t="s">
        <v>155</v>
      </c>
      <c r="E1133" s="252" t="s">
        <v>1158</v>
      </c>
      <c r="F1133" s="253" t="s">
        <v>1159</v>
      </c>
      <c r="G1133" s="254" t="s">
        <v>164</v>
      </c>
      <c r="H1133" s="255">
        <v>2</v>
      </c>
      <c r="I1133" s="256"/>
      <c r="J1133" s="257">
        <f>ROUND(I1133*H1133,2)</f>
        <v>0</v>
      </c>
      <c r="K1133" s="258"/>
      <c r="L1133" s="259"/>
      <c r="M1133" s="260" t="s">
        <v>1</v>
      </c>
      <c r="N1133" s="261" t="s">
        <v>39</v>
      </c>
      <c r="O1133" s="91"/>
      <c r="P1133" s="225">
        <f>O1133*H1133</f>
        <v>0</v>
      </c>
      <c r="Q1133" s="225">
        <v>0.00020000000000000001</v>
      </c>
      <c r="R1133" s="225">
        <f>Q1133*H1133</f>
        <v>0.00040000000000000002</v>
      </c>
      <c r="S1133" s="225">
        <v>0</v>
      </c>
      <c r="T1133" s="226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27" t="s">
        <v>347</v>
      </c>
      <c r="AT1133" s="227" t="s">
        <v>155</v>
      </c>
      <c r="AU1133" s="227" t="s">
        <v>150</v>
      </c>
      <c r="AY1133" s="17" t="s">
        <v>142</v>
      </c>
      <c r="BE1133" s="228">
        <f>IF(N1133="základní",J1133,0)</f>
        <v>0</v>
      </c>
      <c r="BF1133" s="228">
        <f>IF(N1133="snížená",J1133,0)</f>
        <v>0</v>
      </c>
      <c r="BG1133" s="228">
        <f>IF(N1133="zákl. přenesená",J1133,0)</f>
        <v>0</v>
      </c>
      <c r="BH1133" s="228">
        <f>IF(N1133="sníž. přenesená",J1133,0)</f>
        <v>0</v>
      </c>
      <c r="BI1133" s="228">
        <f>IF(N1133="nulová",J1133,0)</f>
        <v>0</v>
      </c>
      <c r="BJ1133" s="17" t="s">
        <v>150</v>
      </c>
      <c r="BK1133" s="228">
        <f>ROUND(I1133*H1133,2)</f>
        <v>0</v>
      </c>
      <c r="BL1133" s="17" t="s">
        <v>265</v>
      </c>
      <c r="BM1133" s="227" t="s">
        <v>1160</v>
      </c>
    </row>
    <row r="1134" s="2" customFormat="1" ht="24.15" customHeight="1">
      <c r="A1134" s="38"/>
      <c r="B1134" s="39"/>
      <c r="C1134" s="215" t="s">
        <v>1161</v>
      </c>
      <c r="D1134" s="215" t="s">
        <v>145</v>
      </c>
      <c r="E1134" s="216" t="s">
        <v>1162</v>
      </c>
      <c r="F1134" s="217" t="s">
        <v>1163</v>
      </c>
      <c r="G1134" s="218" t="s">
        <v>164</v>
      </c>
      <c r="H1134" s="219">
        <v>1</v>
      </c>
      <c r="I1134" s="220"/>
      <c r="J1134" s="221">
        <f>ROUND(I1134*H1134,2)</f>
        <v>0</v>
      </c>
      <c r="K1134" s="222"/>
      <c r="L1134" s="44"/>
      <c r="M1134" s="223" t="s">
        <v>1</v>
      </c>
      <c r="N1134" s="224" t="s">
        <v>39</v>
      </c>
      <c r="O1134" s="91"/>
      <c r="P1134" s="225">
        <f>O1134*H1134</f>
        <v>0</v>
      </c>
      <c r="Q1134" s="225">
        <v>0</v>
      </c>
      <c r="R1134" s="225">
        <f>Q1134*H1134</f>
        <v>0</v>
      </c>
      <c r="S1134" s="225">
        <v>0</v>
      </c>
      <c r="T1134" s="226">
        <f>S1134*H1134</f>
        <v>0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227" t="s">
        <v>265</v>
      </c>
      <c r="AT1134" s="227" t="s">
        <v>145</v>
      </c>
      <c r="AU1134" s="227" t="s">
        <v>150</v>
      </c>
      <c r="AY1134" s="17" t="s">
        <v>142</v>
      </c>
      <c r="BE1134" s="228">
        <f>IF(N1134="základní",J1134,0)</f>
        <v>0</v>
      </c>
      <c r="BF1134" s="228">
        <f>IF(N1134="snížená",J1134,0)</f>
        <v>0</v>
      </c>
      <c r="BG1134" s="228">
        <f>IF(N1134="zákl. přenesená",J1134,0)</f>
        <v>0</v>
      </c>
      <c r="BH1134" s="228">
        <f>IF(N1134="sníž. přenesená",J1134,0)</f>
        <v>0</v>
      </c>
      <c r="BI1134" s="228">
        <f>IF(N1134="nulová",J1134,0)</f>
        <v>0</v>
      </c>
      <c r="BJ1134" s="17" t="s">
        <v>150</v>
      </c>
      <c r="BK1134" s="228">
        <f>ROUND(I1134*H1134,2)</f>
        <v>0</v>
      </c>
      <c r="BL1134" s="17" t="s">
        <v>265</v>
      </c>
      <c r="BM1134" s="227" t="s">
        <v>1164</v>
      </c>
    </row>
    <row r="1135" s="2" customFormat="1" ht="24.15" customHeight="1">
      <c r="A1135" s="38"/>
      <c r="B1135" s="39"/>
      <c r="C1135" s="215" t="s">
        <v>1165</v>
      </c>
      <c r="D1135" s="215" t="s">
        <v>145</v>
      </c>
      <c r="E1135" s="216" t="s">
        <v>1166</v>
      </c>
      <c r="F1135" s="217" t="s">
        <v>1167</v>
      </c>
      <c r="G1135" s="218" t="s">
        <v>148</v>
      </c>
      <c r="H1135" s="219">
        <v>0.078</v>
      </c>
      <c r="I1135" s="220"/>
      <c r="J1135" s="221">
        <f>ROUND(I1135*H1135,2)</f>
        <v>0</v>
      </c>
      <c r="K1135" s="222"/>
      <c r="L1135" s="44"/>
      <c r="M1135" s="223" t="s">
        <v>1</v>
      </c>
      <c r="N1135" s="224" t="s">
        <v>39</v>
      </c>
      <c r="O1135" s="91"/>
      <c r="P1135" s="225">
        <f>O1135*H1135</f>
        <v>0</v>
      </c>
      <c r="Q1135" s="225">
        <v>0</v>
      </c>
      <c r="R1135" s="225">
        <f>Q1135*H1135</f>
        <v>0</v>
      </c>
      <c r="S1135" s="225">
        <v>0</v>
      </c>
      <c r="T1135" s="226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265</v>
      </c>
      <c r="AT1135" s="227" t="s">
        <v>145</v>
      </c>
      <c r="AU1135" s="227" t="s">
        <v>150</v>
      </c>
      <c r="AY1135" s="17" t="s">
        <v>142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150</v>
      </c>
      <c r="BK1135" s="228">
        <f>ROUND(I1135*H1135,2)</f>
        <v>0</v>
      </c>
      <c r="BL1135" s="17" t="s">
        <v>265</v>
      </c>
      <c r="BM1135" s="227" t="s">
        <v>1168</v>
      </c>
    </row>
    <row r="1136" s="2" customFormat="1" ht="24.15" customHeight="1">
      <c r="A1136" s="38"/>
      <c r="B1136" s="39"/>
      <c r="C1136" s="215" t="s">
        <v>1169</v>
      </c>
      <c r="D1136" s="215" t="s">
        <v>145</v>
      </c>
      <c r="E1136" s="216" t="s">
        <v>1170</v>
      </c>
      <c r="F1136" s="217" t="s">
        <v>1171</v>
      </c>
      <c r="G1136" s="218" t="s">
        <v>148</v>
      </c>
      <c r="H1136" s="219">
        <v>0.078</v>
      </c>
      <c r="I1136" s="220"/>
      <c r="J1136" s="221">
        <f>ROUND(I1136*H1136,2)</f>
        <v>0</v>
      </c>
      <c r="K1136" s="222"/>
      <c r="L1136" s="44"/>
      <c r="M1136" s="223" t="s">
        <v>1</v>
      </c>
      <c r="N1136" s="224" t="s">
        <v>39</v>
      </c>
      <c r="O1136" s="91"/>
      <c r="P1136" s="225">
        <f>O1136*H1136</f>
        <v>0</v>
      </c>
      <c r="Q1136" s="225">
        <v>0</v>
      </c>
      <c r="R1136" s="225">
        <f>Q1136*H1136</f>
        <v>0</v>
      </c>
      <c r="S1136" s="225">
        <v>0</v>
      </c>
      <c r="T1136" s="226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27" t="s">
        <v>265</v>
      </c>
      <c r="AT1136" s="227" t="s">
        <v>145</v>
      </c>
      <c r="AU1136" s="227" t="s">
        <v>150</v>
      </c>
      <c r="AY1136" s="17" t="s">
        <v>142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17" t="s">
        <v>150</v>
      </c>
      <c r="BK1136" s="228">
        <f>ROUND(I1136*H1136,2)</f>
        <v>0</v>
      </c>
      <c r="BL1136" s="17" t="s">
        <v>265</v>
      </c>
      <c r="BM1136" s="227" t="s">
        <v>1172</v>
      </c>
    </row>
    <row r="1137" s="12" customFormat="1" ht="22.8" customHeight="1">
      <c r="A1137" s="12"/>
      <c r="B1137" s="199"/>
      <c r="C1137" s="200"/>
      <c r="D1137" s="201" t="s">
        <v>72</v>
      </c>
      <c r="E1137" s="213" t="s">
        <v>1173</v>
      </c>
      <c r="F1137" s="213" t="s">
        <v>1174</v>
      </c>
      <c r="G1137" s="200"/>
      <c r="H1137" s="200"/>
      <c r="I1137" s="203"/>
      <c r="J1137" s="214">
        <f>BK1137</f>
        <v>0</v>
      </c>
      <c r="K1137" s="200"/>
      <c r="L1137" s="205"/>
      <c r="M1137" s="206"/>
      <c r="N1137" s="207"/>
      <c r="O1137" s="207"/>
      <c r="P1137" s="208">
        <f>SUM(P1138:P1187)</f>
        <v>0</v>
      </c>
      <c r="Q1137" s="207"/>
      <c r="R1137" s="208">
        <f>SUM(R1138:R1187)</f>
        <v>0.0013400000000000001</v>
      </c>
      <c r="S1137" s="207"/>
      <c r="T1137" s="209">
        <f>SUM(T1138:T1187)</f>
        <v>0.00029999999999999997</v>
      </c>
      <c r="U1137" s="12"/>
      <c r="V1137" s="12"/>
      <c r="W1137" s="12"/>
      <c r="X1137" s="12"/>
      <c r="Y1137" s="12"/>
      <c r="Z1137" s="12"/>
      <c r="AA1137" s="12"/>
      <c r="AB1137" s="12"/>
      <c r="AC1137" s="12"/>
      <c r="AD1137" s="12"/>
      <c r="AE1137" s="12"/>
      <c r="AR1137" s="210" t="s">
        <v>150</v>
      </c>
      <c r="AT1137" s="211" t="s">
        <v>72</v>
      </c>
      <c r="AU1137" s="211" t="s">
        <v>81</v>
      </c>
      <c r="AY1137" s="210" t="s">
        <v>142</v>
      </c>
      <c r="BK1137" s="212">
        <f>SUM(BK1138:BK1187)</f>
        <v>0</v>
      </c>
    </row>
    <row r="1138" s="2" customFormat="1" ht="24.15" customHeight="1">
      <c r="A1138" s="38"/>
      <c r="B1138" s="39"/>
      <c r="C1138" s="215" t="s">
        <v>1175</v>
      </c>
      <c r="D1138" s="215" t="s">
        <v>145</v>
      </c>
      <c r="E1138" s="216" t="s">
        <v>1176</v>
      </c>
      <c r="F1138" s="217" t="s">
        <v>1177</v>
      </c>
      <c r="G1138" s="218" t="s">
        <v>164</v>
      </c>
      <c r="H1138" s="219">
        <v>6</v>
      </c>
      <c r="I1138" s="220"/>
      <c r="J1138" s="221">
        <f>ROUND(I1138*H1138,2)</f>
        <v>0</v>
      </c>
      <c r="K1138" s="222"/>
      <c r="L1138" s="44"/>
      <c r="M1138" s="223" t="s">
        <v>1</v>
      </c>
      <c r="N1138" s="224" t="s">
        <v>39</v>
      </c>
      <c r="O1138" s="91"/>
      <c r="P1138" s="225">
        <f>O1138*H1138</f>
        <v>0</v>
      </c>
      <c r="Q1138" s="225">
        <v>0</v>
      </c>
      <c r="R1138" s="225">
        <f>Q1138*H1138</f>
        <v>0</v>
      </c>
      <c r="S1138" s="225">
        <v>0</v>
      </c>
      <c r="T1138" s="226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7" t="s">
        <v>149</v>
      </c>
      <c r="AT1138" s="227" t="s">
        <v>145</v>
      </c>
      <c r="AU1138" s="227" t="s">
        <v>150</v>
      </c>
      <c r="AY1138" s="17" t="s">
        <v>142</v>
      </c>
      <c r="BE1138" s="228">
        <f>IF(N1138="základní",J1138,0)</f>
        <v>0</v>
      </c>
      <c r="BF1138" s="228">
        <f>IF(N1138="snížená",J1138,0)</f>
        <v>0</v>
      </c>
      <c r="BG1138" s="228">
        <f>IF(N1138="zákl. přenesená",J1138,0)</f>
        <v>0</v>
      </c>
      <c r="BH1138" s="228">
        <f>IF(N1138="sníž. přenesená",J1138,0)</f>
        <v>0</v>
      </c>
      <c r="BI1138" s="228">
        <f>IF(N1138="nulová",J1138,0)</f>
        <v>0</v>
      </c>
      <c r="BJ1138" s="17" t="s">
        <v>150</v>
      </c>
      <c r="BK1138" s="228">
        <f>ROUND(I1138*H1138,2)</f>
        <v>0</v>
      </c>
      <c r="BL1138" s="17" t="s">
        <v>149</v>
      </c>
      <c r="BM1138" s="227" t="s">
        <v>1178</v>
      </c>
    </row>
    <row r="1139" s="13" customFormat="1">
      <c r="A1139" s="13"/>
      <c r="B1139" s="229"/>
      <c r="C1139" s="230"/>
      <c r="D1139" s="231" t="s">
        <v>152</v>
      </c>
      <c r="E1139" s="232" t="s">
        <v>1</v>
      </c>
      <c r="F1139" s="233" t="s">
        <v>1179</v>
      </c>
      <c r="G1139" s="230"/>
      <c r="H1139" s="232" t="s">
        <v>1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9" t="s">
        <v>152</v>
      </c>
      <c r="AU1139" s="239" t="s">
        <v>150</v>
      </c>
      <c r="AV1139" s="13" t="s">
        <v>81</v>
      </c>
      <c r="AW1139" s="13" t="s">
        <v>30</v>
      </c>
      <c r="AX1139" s="13" t="s">
        <v>73</v>
      </c>
      <c r="AY1139" s="239" t="s">
        <v>142</v>
      </c>
    </row>
    <row r="1140" s="13" customFormat="1">
      <c r="A1140" s="13"/>
      <c r="B1140" s="229"/>
      <c r="C1140" s="230"/>
      <c r="D1140" s="231" t="s">
        <v>152</v>
      </c>
      <c r="E1140" s="232" t="s">
        <v>1</v>
      </c>
      <c r="F1140" s="233" t="s">
        <v>191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152</v>
      </c>
      <c r="AU1140" s="239" t="s">
        <v>150</v>
      </c>
      <c r="AV1140" s="13" t="s">
        <v>81</v>
      </c>
      <c r="AW1140" s="13" t="s">
        <v>30</v>
      </c>
      <c r="AX1140" s="13" t="s">
        <v>73</v>
      </c>
      <c r="AY1140" s="239" t="s">
        <v>142</v>
      </c>
    </row>
    <row r="1141" s="14" customFormat="1">
      <c r="A1141" s="14"/>
      <c r="B1141" s="240"/>
      <c r="C1141" s="241"/>
      <c r="D1141" s="231" t="s">
        <v>152</v>
      </c>
      <c r="E1141" s="242" t="s">
        <v>1</v>
      </c>
      <c r="F1141" s="243" t="s">
        <v>81</v>
      </c>
      <c r="G1141" s="241"/>
      <c r="H1141" s="244">
        <v>1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152</v>
      </c>
      <c r="AU1141" s="250" t="s">
        <v>150</v>
      </c>
      <c r="AV1141" s="14" t="s">
        <v>150</v>
      </c>
      <c r="AW1141" s="14" t="s">
        <v>30</v>
      </c>
      <c r="AX1141" s="14" t="s">
        <v>73</v>
      </c>
      <c r="AY1141" s="250" t="s">
        <v>142</v>
      </c>
    </row>
    <row r="1142" s="13" customFormat="1">
      <c r="A1142" s="13"/>
      <c r="B1142" s="229"/>
      <c r="C1142" s="230"/>
      <c r="D1142" s="231" t="s">
        <v>152</v>
      </c>
      <c r="E1142" s="232" t="s">
        <v>1</v>
      </c>
      <c r="F1142" s="233" t="s">
        <v>189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152</v>
      </c>
      <c r="AU1142" s="239" t="s">
        <v>150</v>
      </c>
      <c r="AV1142" s="13" t="s">
        <v>81</v>
      </c>
      <c r="AW1142" s="13" t="s">
        <v>30</v>
      </c>
      <c r="AX1142" s="13" t="s">
        <v>73</v>
      </c>
      <c r="AY1142" s="239" t="s">
        <v>142</v>
      </c>
    </row>
    <row r="1143" s="14" customFormat="1">
      <c r="A1143" s="14"/>
      <c r="B1143" s="240"/>
      <c r="C1143" s="241"/>
      <c r="D1143" s="231" t="s">
        <v>152</v>
      </c>
      <c r="E1143" s="242" t="s">
        <v>1</v>
      </c>
      <c r="F1143" s="243" t="s">
        <v>150</v>
      </c>
      <c r="G1143" s="241"/>
      <c r="H1143" s="244">
        <v>2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152</v>
      </c>
      <c r="AU1143" s="250" t="s">
        <v>150</v>
      </c>
      <c r="AV1143" s="14" t="s">
        <v>150</v>
      </c>
      <c r="AW1143" s="14" t="s">
        <v>30</v>
      </c>
      <c r="AX1143" s="14" t="s">
        <v>73</v>
      </c>
      <c r="AY1143" s="250" t="s">
        <v>142</v>
      </c>
    </row>
    <row r="1144" s="13" customFormat="1">
      <c r="A1144" s="13"/>
      <c r="B1144" s="229"/>
      <c r="C1144" s="230"/>
      <c r="D1144" s="231" t="s">
        <v>152</v>
      </c>
      <c r="E1144" s="232" t="s">
        <v>1</v>
      </c>
      <c r="F1144" s="233" t="s">
        <v>193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152</v>
      </c>
      <c r="AU1144" s="239" t="s">
        <v>150</v>
      </c>
      <c r="AV1144" s="13" t="s">
        <v>81</v>
      </c>
      <c r="AW1144" s="13" t="s">
        <v>30</v>
      </c>
      <c r="AX1144" s="13" t="s">
        <v>73</v>
      </c>
      <c r="AY1144" s="239" t="s">
        <v>142</v>
      </c>
    </row>
    <row r="1145" s="14" customFormat="1">
      <c r="A1145" s="14"/>
      <c r="B1145" s="240"/>
      <c r="C1145" s="241"/>
      <c r="D1145" s="231" t="s">
        <v>152</v>
      </c>
      <c r="E1145" s="242" t="s">
        <v>1</v>
      </c>
      <c r="F1145" s="243" t="s">
        <v>81</v>
      </c>
      <c r="G1145" s="241"/>
      <c r="H1145" s="244">
        <v>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152</v>
      </c>
      <c r="AU1145" s="250" t="s">
        <v>150</v>
      </c>
      <c r="AV1145" s="14" t="s">
        <v>150</v>
      </c>
      <c r="AW1145" s="14" t="s">
        <v>30</v>
      </c>
      <c r="AX1145" s="14" t="s">
        <v>73</v>
      </c>
      <c r="AY1145" s="250" t="s">
        <v>142</v>
      </c>
    </row>
    <row r="1146" s="13" customFormat="1">
      <c r="A1146" s="13"/>
      <c r="B1146" s="229"/>
      <c r="C1146" s="230"/>
      <c r="D1146" s="231" t="s">
        <v>152</v>
      </c>
      <c r="E1146" s="232" t="s">
        <v>1</v>
      </c>
      <c r="F1146" s="233" t="s">
        <v>1180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152</v>
      </c>
      <c r="AU1146" s="239" t="s">
        <v>150</v>
      </c>
      <c r="AV1146" s="13" t="s">
        <v>81</v>
      </c>
      <c r="AW1146" s="13" t="s">
        <v>30</v>
      </c>
      <c r="AX1146" s="13" t="s">
        <v>73</v>
      </c>
      <c r="AY1146" s="239" t="s">
        <v>142</v>
      </c>
    </row>
    <row r="1147" s="14" customFormat="1">
      <c r="A1147" s="14"/>
      <c r="B1147" s="240"/>
      <c r="C1147" s="241"/>
      <c r="D1147" s="231" t="s">
        <v>152</v>
      </c>
      <c r="E1147" s="242" t="s">
        <v>1</v>
      </c>
      <c r="F1147" s="243" t="s">
        <v>150</v>
      </c>
      <c r="G1147" s="241"/>
      <c r="H1147" s="244">
        <v>2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152</v>
      </c>
      <c r="AU1147" s="250" t="s">
        <v>150</v>
      </c>
      <c r="AV1147" s="14" t="s">
        <v>150</v>
      </c>
      <c r="AW1147" s="14" t="s">
        <v>30</v>
      </c>
      <c r="AX1147" s="14" t="s">
        <v>73</v>
      </c>
      <c r="AY1147" s="250" t="s">
        <v>142</v>
      </c>
    </row>
    <row r="1148" s="15" customFormat="1">
      <c r="A1148" s="15"/>
      <c r="B1148" s="262"/>
      <c r="C1148" s="263"/>
      <c r="D1148" s="231" t="s">
        <v>152</v>
      </c>
      <c r="E1148" s="264" t="s">
        <v>1</v>
      </c>
      <c r="F1148" s="265" t="s">
        <v>173</v>
      </c>
      <c r="G1148" s="263"/>
      <c r="H1148" s="266">
        <v>6</v>
      </c>
      <c r="I1148" s="267"/>
      <c r="J1148" s="263"/>
      <c r="K1148" s="263"/>
      <c r="L1148" s="268"/>
      <c r="M1148" s="269"/>
      <c r="N1148" s="270"/>
      <c r="O1148" s="270"/>
      <c r="P1148" s="270"/>
      <c r="Q1148" s="270"/>
      <c r="R1148" s="270"/>
      <c r="S1148" s="270"/>
      <c r="T1148" s="271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72" t="s">
        <v>152</v>
      </c>
      <c r="AU1148" s="272" t="s">
        <v>150</v>
      </c>
      <c r="AV1148" s="15" t="s">
        <v>149</v>
      </c>
      <c r="AW1148" s="15" t="s">
        <v>30</v>
      </c>
      <c r="AX1148" s="15" t="s">
        <v>81</v>
      </c>
      <c r="AY1148" s="272" t="s">
        <v>142</v>
      </c>
    </row>
    <row r="1149" s="2" customFormat="1" ht="37.8" customHeight="1">
      <c r="A1149" s="38"/>
      <c r="B1149" s="39"/>
      <c r="C1149" s="251" t="s">
        <v>1181</v>
      </c>
      <c r="D1149" s="251" t="s">
        <v>155</v>
      </c>
      <c r="E1149" s="252" t="s">
        <v>951</v>
      </c>
      <c r="F1149" s="253" t="s">
        <v>952</v>
      </c>
      <c r="G1149" s="254" t="s">
        <v>164</v>
      </c>
      <c r="H1149" s="255">
        <v>6</v>
      </c>
      <c r="I1149" s="256"/>
      <c r="J1149" s="257">
        <f>ROUND(I1149*H1149,2)</f>
        <v>0</v>
      </c>
      <c r="K1149" s="258"/>
      <c r="L1149" s="259"/>
      <c r="M1149" s="260" t="s">
        <v>1</v>
      </c>
      <c r="N1149" s="261" t="s">
        <v>39</v>
      </c>
      <c r="O1149" s="91"/>
      <c r="P1149" s="225">
        <f>O1149*H1149</f>
        <v>0</v>
      </c>
      <c r="Q1149" s="225">
        <v>9.0000000000000006E-05</v>
      </c>
      <c r="R1149" s="225">
        <f>Q1149*H1149</f>
        <v>0.00054000000000000001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158</v>
      </c>
      <c r="AT1149" s="227" t="s">
        <v>155</v>
      </c>
      <c r="AU1149" s="227" t="s">
        <v>150</v>
      </c>
      <c r="AY1149" s="17" t="s">
        <v>142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150</v>
      </c>
      <c r="BK1149" s="228">
        <f>ROUND(I1149*H1149,2)</f>
        <v>0</v>
      </c>
      <c r="BL1149" s="17" t="s">
        <v>149</v>
      </c>
      <c r="BM1149" s="227" t="s">
        <v>1182</v>
      </c>
    </row>
    <row r="1150" s="14" customFormat="1">
      <c r="A1150" s="14"/>
      <c r="B1150" s="240"/>
      <c r="C1150" s="241"/>
      <c r="D1150" s="231" t="s">
        <v>152</v>
      </c>
      <c r="E1150" s="242" t="s">
        <v>1</v>
      </c>
      <c r="F1150" s="243" t="s">
        <v>171</v>
      </c>
      <c r="G1150" s="241"/>
      <c r="H1150" s="244">
        <v>6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0" t="s">
        <v>152</v>
      </c>
      <c r="AU1150" s="250" t="s">
        <v>150</v>
      </c>
      <c r="AV1150" s="14" t="s">
        <v>150</v>
      </c>
      <c r="AW1150" s="14" t="s">
        <v>30</v>
      </c>
      <c r="AX1150" s="14" t="s">
        <v>81</v>
      </c>
      <c r="AY1150" s="250" t="s">
        <v>142</v>
      </c>
    </row>
    <row r="1151" s="2" customFormat="1" ht="14.4" customHeight="1">
      <c r="A1151" s="38"/>
      <c r="B1151" s="39"/>
      <c r="C1151" s="215" t="s">
        <v>1183</v>
      </c>
      <c r="D1151" s="215" t="s">
        <v>145</v>
      </c>
      <c r="E1151" s="216" t="s">
        <v>1184</v>
      </c>
      <c r="F1151" s="217" t="s">
        <v>1185</v>
      </c>
      <c r="G1151" s="218" t="s">
        <v>286</v>
      </c>
      <c r="H1151" s="219">
        <v>24</v>
      </c>
      <c r="I1151" s="220"/>
      <c r="J1151" s="221">
        <f>ROUND(I1151*H1151,2)</f>
        <v>0</v>
      </c>
      <c r="K1151" s="222"/>
      <c r="L1151" s="44"/>
      <c r="M1151" s="223" t="s">
        <v>1</v>
      </c>
      <c r="N1151" s="224" t="s">
        <v>39</v>
      </c>
      <c r="O1151" s="91"/>
      <c r="P1151" s="225">
        <f>O1151*H1151</f>
        <v>0</v>
      </c>
      <c r="Q1151" s="225">
        <v>0</v>
      </c>
      <c r="R1151" s="225">
        <f>Q1151*H1151</f>
        <v>0</v>
      </c>
      <c r="S1151" s="225">
        <v>0</v>
      </c>
      <c r="T1151" s="226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27" t="s">
        <v>265</v>
      </c>
      <c r="AT1151" s="227" t="s">
        <v>145</v>
      </c>
      <c r="AU1151" s="227" t="s">
        <v>150</v>
      </c>
      <c r="AY1151" s="17" t="s">
        <v>142</v>
      </c>
      <c r="BE1151" s="228">
        <f>IF(N1151="základní",J1151,0)</f>
        <v>0</v>
      </c>
      <c r="BF1151" s="228">
        <f>IF(N1151="snížená",J1151,0)</f>
        <v>0</v>
      </c>
      <c r="BG1151" s="228">
        <f>IF(N1151="zákl. přenesená",J1151,0)</f>
        <v>0</v>
      </c>
      <c r="BH1151" s="228">
        <f>IF(N1151="sníž. přenesená",J1151,0)</f>
        <v>0</v>
      </c>
      <c r="BI1151" s="228">
        <f>IF(N1151="nulová",J1151,0)</f>
        <v>0</v>
      </c>
      <c r="BJ1151" s="17" t="s">
        <v>150</v>
      </c>
      <c r="BK1151" s="228">
        <f>ROUND(I1151*H1151,2)</f>
        <v>0</v>
      </c>
      <c r="BL1151" s="17" t="s">
        <v>265</v>
      </c>
      <c r="BM1151" s="227" t="s">
        <v>1186</v>
      </c>
    </row>
    <row r="1152" s="13" customFormat="1">
      <c r="A1152" s="13"/>
      <c r="B1152" s="229"/>
      <c r="C1152" s="230"/>
      <c r="D1152" s="231" t="s">
        <v>152</v>
      </c>
      <c r="E1152" s="232" t="s">
        <v>1</v>
      </c>
      <c r="F1152" s="233" t="s">
        <v>1187</v>
      </c>
      <c r="G1152" s="230"/>
      <c r="H1152" s="232" t="s">
        <v>1</v>
      </c>
      <c r="I1152" s="234"/>
      <c r="J1152" s="230"/>
      <c r="K1152" s="230"/>
      <c r="L1152" s="235"/>
      <c r="M1152" s="236"/>
      <c r="N1152" s="237"/>
      <c r="O1152" s="237"/>
      <c r="P1152" s="237"/>
      <c r="Q1152" s="237"/>
      <c r="R1152" s="237"/>
      <c r="S1152" s="237"/>
      <c r="T1152" s="23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9" t="s">
        <v>152</v>
      </c>
      <c r="AU1152" s="239" t="s">
        <v>150</v>
      </c>
      <c r="AV1152" s="13" t="s">
        <v>81</v>
      </c>
      <c r="AW1152" s="13" t="s">
        <v>30</v>
      </c>
      <c r="AX1152" s="13" t="s">
        <v>73</v>
      </c>
      <c r="AY1152" s="239" t="s">
        <v>142</v>
      </c>
    </row>
    <row r="1153" s="14" customFormat="1">
      <c r="A1153" s="14"/>
      <c r="B1153" s="240"/>
      <c r="C1153" s="241"/>
      <c r="D1153" s="231" t="s">
        <v>152</v>
      </c>
      <c r="E1153" s="242" t="s">
        <v>1</v>
      </c>
      <c r="F1153" s="243" t="s">
        <v>174</v>
      </c>
      <c r="G1153" s="241"/>
      <c r="H1153" s="244">
        <v>5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0" t="s">
        <v>152</v>
      </c>
      <c r="AU1153" s="250" t="s">
        <v>150</v>
      </c>
      <c r="AV1153" s="14" t="s">
        <v>150</v>
      </c>
      <c r="AW1153" s="14" t="s">
        <v>30</v>
      </c>
      <c r="AX1153" s="14" t="s">
        <v>73</v>
      </c>
      <c r="AY1153" s="250" t="s">
        <v>142</v>
      </c>
    </row>
    <row r="1154" s="13" customFormat="1">
      <c r="A1154" s="13"/>
      <c r="B1154" s="229"/>
      <c r="C1154" s="230"/>
      <c r="D1154" s="231" t="s">
        <v>152</v>
      </c>
      <c r="E1154" s="232" t="s">
        <v>1</v>
      </c>
      <c r="F1154" s="233" t="s">
        <v>189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152</v>
      </c>
      <c r="AU1154" s="239" t="s">
        <v>150</v>
      </c>
      <c r="AV1154" s="13" t="s">
        <v>81</v>
      </c>
      <c r="AW1154" s="13" t="s">
        <v>30</v>
      </c>
      <c r="AX1154" s="13" t="s">
        <v>73</v>
      </c>
      <c r="AY1154" s="239" t="s">
        <v>142</v>
      </c>
    </row>
    <row r="1155" s="14" customFormat="1">
      <c r="A1155" s="14"/>
      <c r="B1155" s="240"/>
      <c r="C1155" s="241"/>
      <c r="D1155" s="231" t="s">
        <v>152</v>
      </c>
      <c r="E1155" s="242" t="s">
        <v>1</v>
      </c>
      <c r="F1155" s="243" t="s">
        <v>185</v>
      </c>
      <c r="G1155" s="241"/>
      <c r="H1155" s="244">
        <v>7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152</v>
      </c>
      <c r="AU1155" s="250" t="s">
        <v>150</v>
      </c>
      <c r="AV1155" s="14" t="s">
        <v>150</v>
      </c>
      <c r="AW1155" s="14" t="s">
        <v>30</v>
      </c>
      <c r="AX1155" s="14" t="s">
        <v>73</v>
      </c>
      <c r="AY1155" s="250" t="s">
        <v>142</v>
      </c>
    </row>
    <row r="1156" s="13" customFormat="1">
      <c r="A1156" s="13"/>
      <c r="B1156" s="229"/>
      <c r="C1156" s="230"/>
      <c r="D1156" s="231" t="s">
        <v>152</v>
      </c>
      <c r="E1156" s="232" t="s">
        <v>1</v>
      </c>
      <c r="F1156" s="233" t="s">
        <v>193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152</v>
      </c>
      <c r="AU1156" s="239" t="s">
        <v>150</v>
      </c>
      <c r="AV1156" s="13" t="s">
        <v>81</v>
      </c>
      <c r="AW1156" s="13" t="s">
        <v>30</v>
      </c>
      <c r="AX1156" s="13" t="s">
        <v>73</v>
      </c>
      <c r="AY1156" s="239" t="s">
        <v>142</v>
      </c>
    </row>
    <row r="1157" s="14" customFormat="1">
      <c r="A1157" s="14"/>
      <c r="B1157" s="240"/>
      <c r="C1157" s="241"/>
      <c r="D1157" s="231" t="s">
        <v>152</v>
      </c>
      <c r="E1157" s="242" t="s">
        <v>1</v>
      </c>
      <c r="F1157" s="243" t="s">
        <v>158</v>
      </c>
      <c r="G1157" s="241"/>
      <c r="H1157" s="244">
        <v>8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152</v>
      </c>
      <c r="AU1157" s="250" t="s">
        <v>150</v>
      </c>
      <c r="AV1157" s="14" t="s">
        <v>150</v>
      </c>
      <c r="AW1157" s="14" t="s">
        <v>30</v>
      </c>
      <c r="AX1157" s="14" t="s">
        <v>73</v>
      </c>
      <c r="AY1157" s="250" t="s">
        <v>142</v>
      </c>
    </row>
    <row r="1158" s="13" customFormat="1">
      <c r="A1158" s="13"/>
      <c r="B1158" s="229"/>
      <c r="C1158" s="230"/>
      <c r="D1158" s="231" t="s">
        <v>152</v>
      </c>
      <c r="E1158" s="232" t="s">
        <v>1</v>
      </c>
      <c r="F1158" s="233" t="s">
        <v>191</v>
      </c>
      <c r="G1158" s="230"/>
      <c r="H1158" s="232" t="s">
        <v>1</v>
      </c>
      <c r="I1158" s="234"/>
      <c r="J1158" s="230"/>
      <c r="K1158" s="230"/>
      <c r="L1158" s="235"/>
      <c r="M1158" s="236"/>
      <c r="N1158" s="237"/>
      <c r="O1158" s="237"/>
      <c r="P1158" s="237"/>
      <c r="Q1158" s="237"/>
      <c r="R1158" s="237"/>
      <c r="S1158" s="237"/>
      <c r="T1158" s="23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9" t="s">
        <v>152</v>
      </c>
      <c r="AU1158" s="239" t="s">
        <v>150</v>
      </c>
      <c r="AV1158" s="13" t="s">
        <v>81</v>
      </c>
      <c r="AW1158" s="13" t="s">
        <v>30</v>
      </c>
      <c r="AX1158" s="13" t="s">
        <v>73</v>
      </c>
      <c r="AY1158" s="239" t="s">
        <v>142</v>
      </c>
    </row>
    <row r="1159" s="14" customFormat="1">
      <c r="A1159" s="14"/>
      <c r="B1159" s="240"/>
      <c r="C1159" s="241"/>
      <c r="D1159" s="231" t="s">
        <v>152</v>
      </c>
      <c r="E1159" s="242" t="s">
        <v>1</v>
      </c>
      <c r="F1159" s="243" t="s">
        <v>149</v>
      </c>
      <c r="G1159" s="241"/>
      <c r="H1159" s="244">
        <v>4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152</v>
      </c>
      <c r="AU1159" s="250" t="s">
        <v>150</v>
      </c>
      <c r="AV1159" s="14" t="s">
        <v>150</v>
      </c>
      <c r="AW1159" s="14" t="s">
        <v>30</v>
      </c>
      <c r="AX1159" s="14" t="s">
        <v>73</v>
      </c>
      <c r="AY1159" s="250" t="s">
        <v>142</v>
      </c>
    </row>
    <row r="1160" s="15" customFormat="1">
      <c r="A1160" s="15"/>
      <c r="B1160" s="262"/>
      <c r="C1160" s="263"/>
      <c r="D1160" s="231" t="s">
        <v>152</v>
      </c>
      <c r="E1160" s="264" t="s">
        <v>1</v>
      </c>
      <c r="F1160" s="265" t="s">
        <v>173</v>
      </c>
      <c r="G1160" s="263"/>
      <c r="H1160" s="266">
        <v>24</v>
      </c>
      <c r="I1160" s="267"/>
      <c r="J1160" s="263"/>
      <c r="K1160" s="263"/>
      <c r="L1160" s="268"/>
      <c r="M1160" s="269"/>
      <c r="N1160" s="270"/>
      <c r="O1160" s="270"/>
      <c r="P1160" s="270"/>
      <c r="Q1160" s="270"/>
      <c r="R1160" s="270"/>
      <c r="S1160" s="270"/>
      <c r="T1160" s="271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72" t="s">
        <v>152</v>
      </c>
      <c r="AU1160" s="272" t="s">
        <v>150</v>
      </c>
      <c r="AV1160" s="15" t="s">
        <v>149</v>
      </c>
      <c r="AW1160" s="15" t="s">
        <v>30</v>
      </c>
      <c r="AX1160" s="15" t="s">
        <v>81</v>
      </c>
      <c r="AY1160" s="272" t="s">
        <v>142</v>
      </c>
    </row>
    <row r="1161" s="2" customFormat="1" ht="14.4" customHeight="1">
      <c r="A1161" s="38"/>
      <c r="B1161" s="39"/>
      <c r="C1161" s="251" t="s">
        <v>1188</v>
      </c>
      <c r="D1161" s="251" t="s">
        <v>155</v>
      </c>
      <c r="E1161" s="252" t="s">
        <v>1189</v>
      </c>
      <c r="F1161" s="253" t="s">
        <v>1190</v>
      </c>
      <c r="G1161" s="254" t="s">
        <v>286</v>
      </c>
      <c r="H1161" s="255">
        <v>28.800000000000001</v>
      </c>
      <c r="I1161" s="256"/>
      <c r="J1161" s="257">
        <f>ROUND(I1161*H1161,2)</f>
        <v>0</v>
      </c>
      <c r="K1161" s="258"/>
      <c r="L1161" s="259"/>
      <c r="M1161" s="260" t="s">
        <v>1</v>
      </c>
      <c r="N1161" s="261" t="s">
        <v>39</v>
      </c>
      <c r="O1161" s="91"/>
      <c r="P1161" s="225">
        <f>O1161*H1161</f>
        <v>0</v>
      </c>
      <c r="Q1161" s="225">
        <v>0</v>
      </c>
      <c r="R1161" s="225">
        <f>Q1161*H1161</f>
        <v>0</v>
      </c>
      <c r="S1161" s="225">
        <v>0</v>
      </c>
      <c r="T1161" s="226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27" t="s">
        <v>347</v>
      </c>
      <c r="AT1161" s="227" t="s">
        <v>155</v>
      </c>
      <c r="AU1161" s="227" t="s">
        <v>150</v>
      </c>
      <c r="AY1161" s="17" t="s">
        <v>142</v>
      </c>
      <c r="BE1161" s="228">
        <f>IF(N1161="základní",J1161,0)</f>
        <v>0</v>
      </c>
      <c r="BF1161" s="228">
        <f>IF(N1161="snížená",J1161,0)</f>
        <v>0</v>
      </c>
      <c r="BG1161" s="228">
        <f>IF(N1161="zákl. přenesená",J1161,0)</f>
        <v>0</v>
      </c>
      <c r="BH1161" s="228">
        <f>IF(N1161="sníž. přenesená",J1161,0)</f>
        <v>0</v>
      </c>
      <c r="BI1161" s="228">
        <f>IF(N1161="nulová",J1161,0)</f>
        <v>0</v>
      </c>
      <c r="BJ1161" s="17" t="s">
        <v>150</v>
      </c>
      <c r="BK1161" s="228">
        <f>ROUND(I1161*H1161,2)</f>
        <v>0</v>
      </c>
      <c r="BL1161" s="17" t="s">
        <v>265</v>
      </c>
      <c r="BM1161" s="227" t="s">
        <v>1191</v>
      </c>
    </row>
    <row r="1162" s="14" customFormat="1">
      <c r="A1162" s="14"/>
      <c r="B1162" s="240"/>
      <c r="C1162" s="241"/>
      <c r="D1162" s="231" t="s">
        <v>152</v>
      </c>
      <c r="E1162" s="242" t="s">
        <v>1</v>
      </c>
      <c r="F1162" s="243" t="s">
        <v>1192</v>
      </c>
      <c r="G1162" s="241"/>
      <c r="H1162" s="244">
        <v>28.800000000000001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152</v>
      </c>
      <c r="AU1162" s="250" t="s">
        <v>150</v>
      </c>
      <c r="AV1162" s="14" t="s">
        <v>150</v>
      </c>
      <c r="AW1162" s="14" t="s">
        <v>30</v>
      </c>
      <c r="AX1162" s="14" t="s">
        <v>81</v>
      </c>
      <c r="AY1162" s="250" t="s">
        <v>142</v>
      </c>
    </row>
    <row r="1163" s="2" customFormat="1" ht="14.4" customHeight="1">
      <c r="A1163" s="38"/>
      <c r="B1163" s="39"/>
      <c r="C1163" s="215" t="s">
        <v>1193</v>
      </c>
      <c r="D1163" s="215" t="s">
        <v>145</v>
      </c>
      <c r="E1163" s="216" t="s">
        <v>1194</v>
      </c>
      <c r="F1163" s="217" t="s">
        <v>1195</v>
      </c>
      <c r="G1163" s="218" t="s">
        <v>164</v>
      </c>
      <c r="H1163" s="219">
        <v>1</v>
      </c>
      <c r="I1163" s="220"/>
      <c r="J1163" s="221">
        <f>ROUND(I1163*H1163,2)</f>
        <v>0</v>
      </c>
      <c r="K1163" s="222"/>
      <c r="L1163" s="44"/>
      <c r="M1163" s="223" t="s">
        <v>1</v>
      </c>
      <c r="N1163" s="224" t="s">
        <v>39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</v>
      </c>
      <c r="T1163" s="226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265</v>
      </c>
      <c r="AT1163" s="227" t="s">
        <v>145</v>
      </c>
      <c r="AU1163" s="227" t="s">
        <v>150</v>
      </c>
      <c r="AY1163" s="17" t="s">
        <v>142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150</v>
      </c>
      <c r="BK1163" s="228">
        <f>ROUND(I1163*H1163,2)</f>
        <v>0</v>
      </c>
      <c r="BL1163" s="17" t="s">
        <v>265</v>
      </c>
      <c r="BM1163" s="227" t="s">
        <v>1196</v>
      </c>
    </row>
    <row r="1164" s="14" customFormat="1">
      <c r="A1164" s="14"/>
      <c r="B1164" s="240"/>
      <c r="C1164" s="241"/>
      <c r="D1164" s="231" t="s">
        <v>152</v>
      </c>
      <c r="E1164" s="242" t="s">
        <v>1</v>
      </c>
      <c r="F1164" s="243" t="s">
        <v>81</v>
      </c>
      <c r="G1164" s="241"/>
      <c r="H1164" s="244">
        <v>1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152</v>
      </c>
      <c r="AU1164" s="250" t="s">
        <v>150</v>
      </c>
      <c r="AV1164" s="14" t="s">
        <v>150</v>
      </c>
      <c r="AW1164" s="14" t="s">
        <v>30</v>
      </c>
      <c r="AX1164" s="14" t="s">
        <v>81</v>
      </c>
      <c r="AY1164" s="250" t="s">
        <v>142</v>
      </c>
    </row>
    <row r="1165" s="2" customFormat="1" ht="14.4" customHeight="1">
      <c r="A1165" s="38"/>
      <c r="B1165" s="39"/>
      <c r="C1165" s="251" t="s">
        <v>1197</v>
      </c>
      <c r="D1165" s="251" t="s">
        <v>155</v>
      </c>
      <c r="E1165" s="252" t="s">
        <v>1198</v>
      </c>
      <c r="F1165" s="253" t="s">
        <v>1199</v>
      </c>
      <c r="G1165" s="254" t="s">
        <v>164</v>
      </c>
      <c r="H1165" s="255">
        <v>1</v>
      </c>
      <c r="I1165" s="256"/>
      <c r="J1165" s="257">
        <f>ROUND(I1165*H1165,2)</f>
        <v>0</v>
      </c>
      <c r="K1165" s="258"/>
      <c r="L1165" s="259"/>
      <c r="M1165" s="260" t="s">
        <v>1</v>
      </c>
      <c r="N1165" s="261" t="s">
        <v>39</v>
      </c>
      <c r="O1165" s="91"/>
      <c r="P1165" s="225">
        <f>O1165*H1165</f>
        <v>0</v>
      </c>
      <c r="Q1165" s="225">
        <v>0.00040000000000000002</v>
      </c>
      <c r="R1165" s="225">
        <f>Q1165*H1165</f>
        <v>0.00040000000000000002</v>
      </c>
      <c r="S1165" s="225">
        <v>0</v>
      </c>
      <c r="T1165" s="22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347</v>
      </c>
      <c r="AT1165" s="227" t="s">
        <v>155</v>
      </c>
      <c r="AU1165" s="227" t="s">
        <v>150</v>
      </c>
      <c r="AY1165" s="17" t="s">
        <v>142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150</v>
      </c>
      <c r="BK1165" s="228">
        <f>ROUND(I1165*H1165,2)</f>
        <v>0</v>
      </c>
      <c r="BL1165" s="17" t="s">
        <v>265</v>
      </c>
      <c r="BM1165" s="227" t="s">
        <v>1200</v>
      </c>
    </row>
    <row r="1166" s="2" customFormat="1" ht="14.4" customHeight="1">
      <c r="A1166" s="38"/>
      <c r="B1166" s="39"/>
      <c r="C1166" s="215" t="s">
        <v>1201</v>
      </c>
      <c r="D1166" s="215" t="s">
        <v>145</v>
      </c>
      <c r="E1166" s="216" t="s">
        <v>1202</v>
      </c>
      <c r="F1166" s="217" t="s">
        <v>1203</v>
      </c>
      <c r="G1166" s="218" t="s">
        <v>164</v>
      </c>
      <c r="H1166" s="219">
        <v>1</v>
      </c>
      <c r="I1166" s="220"/>
      <c r="J1166" s="221">
        <f>ROUND(I1166*H1166,2)</f>
        <v>0</v>
      </c>
      <c r="K1166" s="222"/>
      <c r="L1166" s="44"/>
      <c r="M1166" s="223" t="s">
        <v>1</v>
      </c>
      <c r="N1166" s="224" t="s">
        <v>39</v>
      </c>
      <c r="O1166" s="91"/>
      <c r="P1166" s="225">
        <f>O1166*H1166</f>
        <v>0</v>
      </c>
      <c r="Q1166" s="225">
        <v>0</v>
      </c>
      <c r="R1166" s="225">
        <f>Q1166*H1166</f>
        <v>0</v>
      </c>
      <c r="S1166" s="225">
        <v>0.00029999999999999997</v>
      </c>
      <c r="T1166" s="226">
        <f>S1166*H1166</f>
        <v>0.00029999999999999997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265</v>
      </c>
      <c r="AT1166" s="227" t="s">
        <v>145</v>
      </c>
      <c r="AU1166" s="227" t="s">
        <v>150</v>
      </c>
      <c r="AY1166" s="17" t="s">
        <v>142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150</v>
      </c>
      <c r="BK1166" s="228">
        <f>ROUND(I1166*H1166,2)</f>
        <v>0</v>
      </c>
      <c r="BL1166" s="17" t="s">
        <v>265</v>
      </c>
      <c r="BM1166" s="227" t="s">
        <v>1204</v>
      </c>
    </row>
    <row r="1167" s="14" customFormat="1">
      <c r="A1167" s="14"/>
      <c r="B1167" s="240"/>
      <c r="C1167" s="241"/>
      <c r="D1167" s="231" t="s">
        <v>152</v>
      </c>
      <c r="E1167" s="242" t="s">
        <v>1</v>
      </c>
      <c r="F1167" s="243" t="s">
        <v>81</v>
      </c>
      <c r="G1167" s="241"/>
      <c r="H1167" s="244">
        <v>1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152</v>
      </c>
      <c r="AU1167" s="250" t="s">
        <v>150</v>
      </c>
      <c r="AV1167" s="14" t="s">
        <v>150</v>
      </c>
      <c r="AW1167" s="14" t="s">
        <v>30</v>
      </c>
      <c r="AX1167" s="14" t="s">
        <v>81</v>
      </c>
      <c r="AY1167" s="250" t="s">
        <v>142</v>
      </c>
    </row>
    <row r="1168" s="2" customFormat="1" ht="14.4" customHeight="1">
      <c r="A1168" s="38"/>
      <c r="B1168" s="39"/>
      <c r="C1168" s="215" t="s">
        <v>1205</v>
      </c>
      <c r="D1168" s="215" t="s">
        <v>145</v>
      </c>
      <c r="E1168" s="216" t="s">
        <v>1206</v>
      </c>
      <c r="F1168" s="217" t="s">
        <v>1207</v>
      </c>
      <c r="G1168" s="218" t="s">
        <v>164</v>
      </c>
      <c r="H1168" s="219">
        <v>4</v>
      </c>
      <c r="I1168" s="220"/>
      <c r="J1168" s="221">
        <f>ROUND(I1168*H1168,2)</f>
        <v>0</v>
      </c>
      <c r="K1168" s="222"/>
      <c r="L1168" s="44"/>
      <c r="M1168" s="223" t="s">
        <v>1</v>
      </c>
      <c r="N1168" s="224" t="s">
        <v>39</v>
      </c>
      <c r="O1168" s="91"/>
      <c r="P1168" s="225">
        <f>O1168*H1168</f>
        <v>0</v>
      </c>
      <c r="Q1168" s="225">
        <v>0</v>
      </c>
      <c r="R1168" s="225">
        <f>Q1168*H1168</f>
        <v>0</v>
      </c>
      <c r="S1168" s="225">
        <v>0</v>
      </c>
      <c r="T1168" s="226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7" t="s">
        <v>265</v>
      </c>
      <c r="AT1168" s="227" t="s">
        <v>145</v>
      </c>
      <c r="AU1168" s="227" t="s">
        <v>150</v>
      </c>
      <c r="AY1168" s="17" t="s">
        <v>142</v>
      </c>
      <c r="BE1168" s="228">
        <f>IF(N1168="základní",J1168,0)</f>
        <v>0</v>
      </c>
      <c r="BF1168" s="228">
        <f>IF(N1168="snížená",J1168,0)</f>
        <v>0</v>
      </c>
      <c r="BG1168" s="228">
        <f>IF(N1168="zákl. přenesená",J1168,0)</f>
        <v>0</v>
      </c>
      <c r="BH1168" s="228">
        <f>IF(N1168="sníž. přenesená",J1168,0)</f>
        <v>0</v>
      </c>
      <c r="BI1168" s="228">
        <f>IF(N1168="nulová",J1168,0)</f>
        <v>0</v>
      </c>
      <c r="BJ1168" s="17" t="s">
        <v>150</v>
      </c>
      <c r="BK1168" s="228">
        <f>ROUND(I1168*H1168,2)</f>
        <v>0</v>
      </c>
      <c r="BL1168" s="17" t="s">
        <v>265</v>
      </c>
      <c r="BM1168" s="227" t="s">
        <v>1208</v>
      </c>
    </row>
    <row r="1169" s="13" customFormat="1">
      <c r="A1169" s="13"/>
      <c r="B1169" s="229"/>
      <c r="C1169" s="230"/>
      <c r="D1169" s="231" t="s">
        <v>152</v>
      </c>
      <c r="E1169" s="232" t="s">
        <v>1</v>
      </c>
      <c r="F1169" s="233" t="s">
        <v>191</v>
      </c>
      <c r="G1169" s="230"/>
      <c r="H1169" s="232" t="s">
        <v>1</v>
      </c>
      <c r="I1169" s="234"/>
      <c r="J1169" s="230"/>
      <c r="K1169" s="230"/>
      <c r="L1169" s="235"/>
      <c r="M1169" s="236"/>
      <c r="N1169" s="237"/>
      <c r="O1169" s="237"/>
      <c r="P1169" s="237"/>
      <c r="Q1169" s="237"/>
      <c r="R1169" s="237"/>
      <c r="S1169" s="237"/>
      <c r="T1169" s="23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9" t="s">
        <v>152</v>
      </c>
      <c r="AU1169" s="239" t="s">
        <v>150</v>
      </c>
      <c r="AV1169" s="13" t="s">
        <v>81</v>
      </c>
      <c r="AW1169" s="13" t="s">
        <v>30</v>
      </c>
      <c r="AX1169" s="13" t="s">
        <v>73</v>
      </c>
      <c r="AY1169" s="239" t="s">
        <v>142</v>
      </c>
    </row>
    <row r="1170" s="14" customFormat="1">
      <c r="A1170" s="14"/>
      <c r="B1170" s="240"/>
      <c r="C1170" s="241"/>
      <c r="D1170" s="231" t="s">
        <v>152</v>
      </c>
      <c r="E1170" s="242" t="s">
        <v>1</v>
      </c>
      <c r="F1170" s="243" t="s">
        <v>81</v>
      </c>
      <c r="G1170" s="241"/>
      <c r="H1170" s="244">
        <v>1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152</v>
      </c>
      <c r="AU1170" s="250" t="s">
        <v>150</v>
      </c>
      <c r="AV1170" s="14" t="s">
        <v>150</v>
      </c>
      <c r="AW1170" s="14" t="s">
        <v>30</v>
      </c>
      <c r="AX1170" s="14" t="s">
        <v>73</v>
      </c>
      <c r="AY1170" s="250" t="s">
        <v>142</v>
      </c>
    </row>
    <row r="1171" s="13" customFormat="1">
      <c r="A1171" s="13"/>
      <c r="B1171" s="229"/>
      <c r="C1171" s="230"/>
      <c r="D1171" s="231" t="s">
        <v>152</v>
      </c>
      <c r="E1171" s="232" t="s">
        <v>1</v>
      </c>
      <c r="F1171" s="233" t="s">
        <v>189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152</v>
      </c>
      <c r="AU1171" s="239" t="s">
        <v>150</v>
      </c>
      <c r="AV1171" s="13" t="s">
        <v>81</v>
      </c>
      <c r="AW1171" s="13" t="s">
        <v>30</v>
      </c>
      <c r="AX1171" s="13" t="s">
        <v>73</v>
      </c>
      <c r="AY1171" s="239" t="s">
        <v>142</v>
      </c>
    </row>
    <row r="1172" s="14" customFormat="1">
      <c r="A1172" s="14"/>
      <c r="B1172" s="240"/>
      <c r="C1172" s="241"/>
      <c r="D1172" s="231" t="s">
        <v>152</v>
      </c>
      <c r="E1172" s="242" t="s">
        <v>1</v>
      </c>
      <c r="F1172" s="243" t="s">
        <v>150</v>
      </c>
      <c r="G1172" s="241"/>
      <c r="H1172" s="244">
        <v>2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152</v>
      </c>
      <c r="AU1172" s="250" t="s">
        <v>150</v>
      </c>
      <c r="AV1172" s="14" t="s">
        <v>150</v>
      </c>
      <c r="AW1172" s="14" t="s">
        <v>30</v>
      </c>
      <c r="AX1172" s="14" t="s">
        <v>73</v>
      </c>
      <c r="AY1172" s="250" t="s">
        <v>142</v>
      </c>
    </row>
    <row r="1173" s="13" customFormat="1">
      <c r="A1173" s="13"/>
      <c r="B1173" s="229"/>
      <c r="C1173" s="230"/>
      <c r="D1173" s="231" t="s">
        <v>152</v>
      </c>
      <c r="E1173" s="232" t="s">
        <v>1</v>
      </c>
      <c r="F1173" s="233" t="s">
        <v>193</v>
      </c>
      <c r="G1173" s="230"/>
      <c r="H1173" s="232" t="s">
        <v>1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9" t="s">
        <v>152</v>
      </c>
      <c r="AU1173" s="239" t="s">
        <v>150</v>
      </c>
      <c r="AV1173" s="13" t="s">
        <v>81</v>
      </c>
      <c r="AW1173" s="13" t="s">
        <v>30</v>
      </c>
      <c r="AX1173" s="13" t="s">
        <v>73</v>
      </c>
      <c r="AY1173" s="239" t="s">
        <v>142</v>
      </c>
    </row>
    <row r="1174" s="14" customFormat="1">
      <c r="A1174" s="14"/>
      <c r="B1174" s="240"/>
      <c r="C1174" s="241"/>
      <c r="D1174" s="231" t="s">
        <v>152</v>
      </c>
      <c r="E1174" s="242" t="s">
        <v>1</v>
      </c>
      <c r="F1174" s="243" t="s">
        <v>81</v>
      </c>
      <c r="G1174" s="241"/>
      <c r="H1174" s="244">
        <v>1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152</v>
      </c>
      <c r="AU1174" s="250" t="s">
        <v>150</v>
      </c>
      <c r="AV1174" s="14" t="s">
        <v>150</v>
      </c>
      <c r="AW1174" s="14" t="s">
        <v>30</v>
      </c>
      <c r="AX1174" s="14" t="s">
        <v>73</v>
      </c>
      <c r="AY1174" s="250" t="s">
        <v>142</v>
      </c>
    </row>
    <row r="1175" s="15" customFormat="1">
      <c r="A1175" s="15"/>
      <c r="B1175" s="262"/>
      <c r="C1175" s="263"/>
      <c r="D1175" s="231" t="s">
        <v>152</v>
      </c>
      <c r="E1175" s="264" t="s">
        <v>1</v>
      </c>
      <c r="F1175" s="265" t="s">
        <v>173</v>
      </c>
      <c r="G1175" s="263"/>
      <c r="H1175" s="266">
        <v>4</v>
      </c>
      <c r="I1175" s="267"/>
      <c r="J1175" s="263"/>
      <c r="K1175" s="263"/>
      <c r="L1175" s="268"/>
      <c r="M1175" s="269"/>
      <c r="N1175" s="270"/>
      <c r="O1175" s="270"/>
      <c r="P1175" s="270"/>
      <c r="Q1175" s="270"/>
      <c r="R1175" s="270"/>
      <c r="S1175" s="270"/>
      <c r="T1175" s="271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72" t="s">
        <v>152</v>
      </c>
      <c r="AU1175" s="272" t="s">
        <v>150</v>
      </c>
      <c r="AV1175" s="15" t="s">
        <v>149</v>
      </c>
      <c r="AW1175" s="15" t="s">
        <v>30</v>
      </c>
      <c r="AX1175" s="15" t="s">
        <v>81</v>
      </c>
      <c r="AY1175" s="272" t="s">
        <v>142</v>
      </c>
    </row>
    <row r="1176" s="2" customFormat="1" ht="14.4" customHeight="1">
      <c r="A1176" s="38"/>
      <c r="B1176" s="39"/>
      <c r="C1176" s="251" t="s">
        <v>1209</v>
      </c>
      <c r="D1176" s="251" t="s">
        <v>155</v>
      </c>
      <c r="E1176" s="252" t="s">
        <v>1210</v>
      </c>
      <c r="F1176" s="253" t="s">
        <v>1211</v>
      </c>
      <c r="G1176" s="254" t="s">
        <v>164</v>
      </c>
      <c r="H1176" s="255">
        <v>4</v>
      </c>
      <c r="I1176" s="256"/>
      <c r="J1176" s="257">
        <f>ROUND(I1176*H1176,2)</f>
        <v>0</v>
      </c>
      <c r="K1176" s="258"/>
      <c r="L1176" s="259"/>
      <c r="M1176" s="260" t="s">
        <v>1</v>
      </c>
      <c r="N1176" s="261" t="s">
        <v>39</v>
      </c>
      <c r="O1176" s="91"/>
      <c r="P1176" s="225">
        <f>O1176*H1176</f>
        <v>0</v>
      </c>
      <c r="Q1176" s="225">
        <v>0.00010000000000000001</v>
      </c>
      <c r="R1176" s="225">
        <f>Q1176*H1176</f>
        <v>0.00040000000000000002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347</v>
      </c>
      <c r="AT1176" s="227" t="s">
        <v>155</v>
      </c>
      <c r="AU1176" s="227" t="s">
        <v>150</v>
      </c>
      <c r="AY1176" s="17" t="s">
        <v>142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150</v>
      </c>
      <c r="BK1176" s="228">
        <f>ROUND(I1176*H1176,2)</f>
        <v>0</v>
      </c>
      <c r="BL1176" s="17" t="s">
        <v>265</v>
      </c>
      <c r="BM1176" s="227" t="s">
        <v>1212</v>
      </c>
    </row>
    <row r="1177" s="13" customFormat="1">
      <c r="A1177" s="13"/>
      <c r="B1177" s="229"/>
      <c r="C1177" s="230"/>
      <c r="D1177" s="231" t="s">
        <v>152</v>
      </c>
      <c r="E1177" s="232" t="s">
        <v>1</v>
      </c>
      <c r="F1177" s="233" t="s">
        <v>191</v>
      </c>
      <c r="G1177" s="230"/>
      <c r="H1177" s="232" t="s">
        <v>1</v>
      </c>
      <c r="I1177" s="234"/>
      <c r="J1177" s="230"/>
      <c r="K1177" s="230"/>
      <c r="L1177" s="235"/>
      <c r="M1177" s="236"/>
      <c r="N1177" s="237"/>
      <c r="O1177" s="237"/>
      <c r="P1177" s="237"/>
      <c r="Q1177" s="237"/>
      <c r="R1177" s="237"/>
      <c r="S1177" s="237"/>
      <c r="T1177" s="238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9" t="s">
        <v>152</v>
      </c>
      <c r="AU1177" s="239" t="s">
        <v>150</v>
      </c>
      <c r="AV1177" s="13" t="s">
        <v>81</v>
      </c>
      <c r="AW1177" s="13" t="s">
        <v>30</v>
      </c>
      <c r="AX1177" s="13" t="s">
        <v>73</v>
      </c>
      <c r="AY1177" s="239" t="s">
        <v>142</v>
      </c>
    </row>
    <row r="1178" s="14" customFormat="1">
      <c r="A1178" s="14"/>
      <c r="B1178" s="240"/>
      <c r="C1178" s="241"/>
      <c r="D1178" s="231" t="s">
        <v>152</v>
      </c>
      <c r="E1178" s="242" t="s">
        <v>1</v>
      </c>
      <c r="F1178" s="243" t="s">
        <v>81</v>
      </c>
      <c r="G1178" s="241"/>
      <c r="H1178" s="244">
        <v>1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0" t="s">
        <v>152</v>
      </c>
      <c r="AU1178" s="250" t="s">
        <v>150</v>
      </c>
      <c r="AV1178" s="14" t="s">
        <v>150</v>
      </c>
      <c r="AW1178" s="14" t="s">
        <v>30</v>
      </c>
      <c r="AX1178" s="14" t="s">
        <v>73</v>
      </c>
      <c r="AY1178" s="250" t="s">
        <v>142</v>
      </c>
    </row>
    <row r="1179" s="13" customFormat="1">
      <c r="A1179" s="13"/>
      <c r="B1179" s="229"/>
      <c r="C1179" s="230"/>
      <c r="D1179" s="231" t="s">
        <v>152</v>
      </c>
      <c r="E1179" s="232" t="s">
        <v>1</v>
      </c>
      <c r="F1179" s="233" t="s">
        <v>189</v>
      </c>
      <c r="G1179" s="230"/>
      <c r="H1179" s="232" t="s">
        <v>1</v>
      </c>
      <c r="I1179" s="234"/>
      <c r="J1179" s="230"/>
      <c r="K1179" s="230"/>
      <c r="L1179" s="235"/>
      <c r="M1179" s="236"/>
      <c r="N1179" s="237"/>
      <c r="O1179" s="237"/>
      <c r="P1179" s="237"/>
      <c r="Q1179" s="237"/>
      <c r="R1179" s="237"/>
      <c r="S1179" s="237"/>
      <c r="T1179" s="23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9" t="s">
        <v>152</v>
      </c>
      <c r="AU1179" s="239" t="s">
        <v>150</v>
      </c>
      <c r="AV1179" s="13" t="s">
        <v>81</v>
      </c>
      <c r="AW1179" s="13" t="s">
        <v>30</v>
      </c>
      <c r="AX1179" s="13" t="s">
        <v>73</v>
      </c>
      <c r="AY1179" s="239" t="s">
        <v>142</v>
      </c>
    </row>
    <row r="1180" s="14" customFormat="1">
      <c r="A1180" s="14"/>
      <c r="B1180" s="240"/>
      <c r="C1180" s="241"/>
      <c r="D1180" s="231" t="s">
        <v>152</v>
      </c>
      <c r="E1180" s="242" t="s">
        <v>1</v>
      </c>
      <c r="F1180" s="243" t="s">
        <v>150</v>
      </c>
      <c r="G1180" s="241"/>
      <c r="H1180" s="244">
        <v>2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152</v>
      </c>
      <c r="AU1180" s="250" t="s">
        <v>150</v>
      </c>
      <c r="AV1180" s="14" t="s">
        <v>150</v>
      </c>
      <c r="AW1180" s="14" t="s">
        <v>30</v>
      </c>
      <c r="AX1180" s="14" t="s">
        <v>73</v>
      </c>
      <c r="AY1180" s="250" t="s">
        <v>142</v>
      </c>
    </row>
    <row r="1181" s="13" customFormat="1">
      <c r="A1181" s="13"/>
      <c r="B1181" s="229"/>
      <c r="C1181" s="230"/>
      <c r="D1181" s="231" t="s">
        <v>152</v>
      </c>
      <c r="E1181" s="232" t="s">
        <v>1</v>
      </c>
      <c r="F1181" s="233" t="s">
        <v>1213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152</v>
      </c>
      <c r="AU1181" s="239" t="s">
        <v>150</v>
      </c>
      <c r="AV1181" s="13" t="s">
        <v>81</v>
      </c>
      <c r="AW1181" s="13" t="s">
        <v>30</v>
      </c>
      <c r="AX1181" s="13" t="s">
        <v>73</v>
      </c>
      <c r="AY1181" s="239" t="s">
        <v>142</v>
      </c>
    </row>
    <row r="1182" s="14" customFormat="1">
      <c r="A1182" s="14"/>
      <c r="B1182" s="240"/>
      <c r="C1182" s="241"/>
      <c r="D1182" s="231" t="s">
        <v>152</v>
      </c>
      <c r="E1182" s="242" t="s">
        <v>1</v>
      </c>
      <c r="F1182" s="243" t="s">
        <v>81</v>
      </c>
      <c r="G1182" s="241"/>
      <c r="H1182" s="244">
        <v>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152</v>
      </c>
      <c r="AU1182" s="250" t="s">
        <v>150</v>
      </c>
      <c r="AV1182" s="14" t="s">
        <v>150</v>
      </c>
      <c r="AW1182" s="14" t="s">
        <v>30</v>
      </c>
      <c r="AX1182" s="14" t="s">
        <v>73</v>
      </c>
      <c r="AY1182" s="250" t="s">
        <v>142</v>
      </c>
    </row>
    <row r="1183" s="15" customFormat="1">
      <c r="A1183" s="15"/>
      <c r="B1183" s="262"/>
      <c r="C1183" s="263"/>
      <c r="D1183" s="231" t="s">
        <v>152</v>
      </c>
      <c r="E1183" s="264" t="s">
        <v>1</v>
      </c>
      <c r="F1183" s="265" t="s">
        <v>173</v>
      </c>
      <c r="G1183" s="263"/>
      <c r="H1183" s="266">
        <v>4</v>
      </c>
      <c r="I1183" s="267"/>
      <c r="J1183" s="263"/>
      <c r="K1183" s="263"/>
      <c r="L1183" s="268"/>
      <c r="M1183" s="269"/>
      <c r="N1183" s="270"/>
      <c r="O1183" s="270"/>
      <c r="P1183" s="270"/>
      <c r="Q1183" s="270"/>
      <c r="R1183" s="270"/>
      <c r="S1183" s="270"/>
      <c r="T1183" s="271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72" t="s">
        <v>152</v>
      </c>
      <c r="AU1183" s="272" t="s">
        <v>150</v>
      </c>
      <c r="AV1183" s="15" t="s">
        <v>149</v>
      </c>
      <c r="AW1183" s="15" t="s">
        <v>30</v>
      </c>
      <c r="AX1183" s="15" t="s">
        <v>81</v>
      </c>
      <c r="AY1183" s="272" t="s">
        <v>142</v>
      </c>
    </row>
    <row r="1184" s="2" customFormat="1" ht="14.4" customHeight="1">
      <c r="A1184" s="38"/>
      <c r="B1184" s="39"/>
      <c r="C1184" s="251" t="s">
        <v>1214</v>
      </c>
      <c r="D1184" s="251" t="s">
        <v>155</v>
      </c>
      <c r="E1184" s="252" t="s">
        <v>1215</v>
      </c>
      <c r="F1184" s="253" t="s">
        <v>1216</v>
      </c>
      <c r="G1184" s="254" t="s">
        <v>1217</v>
      </c>
      <c r="H1184" s="255">
        <v>2</v>
      </c>
      <c r="I1184" s="256"/>
      <c r="J1184" s="257">
        <f>ROUND(I1184*H1184,2)</f>
        <v>0</v>
      </c>
      <c r="K1184" s="258"/>
      <c r="L1184" s="259"/>
      <c r="M1184" s="260" t="s">
        <v>1</v>
      </c>
      <c r="N1184" s="261" t="s">
        <v>39</v>
      </c>
      <c r="O1184" s="91"/>
      <c r="P1184" s="225">
        <f>O1184*H1184</f>
        <v>0</v>
      </c>
      <c r="Q1184" s="225">
        <v>0</v>
      </c>
      <c r="R1184" s="225">
        <f>Q1184*H1184</f>
        <v>0</v>
      </c>
      <c r="S1184" s="225">
        <v>0</v>
      </c>
      <c r="T1184" s="226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27" t="s">
        <v>347</v>
      </c>
      <c r="AT1184" s="227" t="s">
        <v>155</v>
      </c>
      <c r="AU1184" s="227" t="s">
        <v>150</v>
      </c>
      <c r="AY1184" s="17" t="s">
        <v>142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17" t="s">
        <v>150</v>
      </c>
      <c r="BK1184" s="228">
        <f>ROUND(I1184*H1184,2)</f>
        <v>0</v>
      </c>
      <c r="BL1184" s="17" t="s">
        <v>265</v>
      </c>
      <c r="BM1184" s="227" t="s">
        <v>1218</v>
      </c>
    </row>
    <row r="1185" s="14" customFormat="1">
      <c r="A1185" s="14"/>
      <c r="B1185" s="240"/>
      <c r="C1185" s="241"/>
      <c r="D1185" s="231" t="s">
        <v>152</v>
      </c>
      <c r="E1185" s="242" t="s">
        <v>1</v>
      </c>
      <c r="F1185" s="243" t="s">
        <v>150</v>
      </c>
      <c r="G1185" s="241"/>
      <c r="H1185" s="244">
        <v>2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152</v>
      </c>
      <c r="AU1185" s="250" t="s">
        <v>150</v>
      </c>
      <c r="AV1185" s="14" t="s">
        <v>150</v>
      </c>
      <c r="AW1185" s="14" t="s">
        <v>30</v>
      </c>
      <c r="AX1185" s="14" t="s">
        <v>81</v>
      </c>
      <c r="AY1185" s="250" t="s">
        <v>142</v>
      </c>
    </row>
    <row r="1186" s="2" customFormat="1" ht="24.15" customHeight="1">
      <c r="A1186" s="38"/>
      <c r="B1186" s="39"/>
      <c r="C1186" s="215" t="s">
        <v>1219</v>
      </c>
      <c r="D1186" s="215" t="s">
        <v>145</v>
      </c>
      <c r="E1186" s="216" t="s">
        <v>1220</v>
      </c>
      <c r="F1186" s="217" t="s">
        <v>1221</v>
      </c>
      <c r="G1186" s="218" t="s">
        <v>148</v>
      </c>
      <c r="H1186" s="219">
        <v>0.001</v>
      </c>
      <c r="I1186" s="220"/>
      <c r="J1186" s="221">
        <f>ROUND(I1186*H1186,2)</f>
        <v>0</v>
      </c>
      <c r="K1186" s="222"/>
      <c r="L1186" s="44"/>
      <c r="M1186" s="223" t="s">
        <v>1</v>
      </c>
      <c r="N1186" s="224" t="s">
        <v>39</v>
      </c>
      <c r="O1186" s="91"/>
      <c r="P1186" s="225">
        <f>O1186*H1186</f>
        <v>0</v>
      </c>
      <c r="Q1186" s="225">
        <v>0</v>
      </c>
      <c r="R1186" s="225">
        <f>Q1186*H1186</f>
        <v>0</v>
      </c>
      <c r="S1186" s="225">
        <v>0</v>
      </c>
      <c r="T1186" s="226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265</v>
      </c>
      <c r="AT1186" s="227" t="s">
        <v>145</v>
      </c>
      <c r="AU1186" s="227" t="s">
        <v>150</v>
      </c>
      <c r="AY1186" s="17" t="s">
        <v>142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150</v>
      </c>
      <c r="BK1186" s="228">
        <f>ROUND(I1186*H1186,2)</f>
        <v>0</v>
      </c>
      <c r="BL1186" s="17" t="s">
        <v>265</v>
      </c>
      <c r="BM1186" s="227" t="s">
        <v>1222</v>
      </c>
    </row>
    <row r="1187" s="2" customFormat="1" ht="24.15" customHeight="1">
      <c r="A1187" s="38"/>
      <c r="B1187" s="39"/>
      <c r="C1187" s="215" t="s">
        <v>1223</v>
      </c>
      <c r="D1187" s="215" t="s">
        <v>145</v>
      </c>
      <c r="E1187" s="216" t="s">
        <v>1224</v>
      </c>
      <c r="F1187" s="217" t="s">
        <v>1225</v>
      </c>
      <c r="G1187" s="218" t="s">
        <v>148</v>
      </c>
      <c r="H1187" s="219">
        <v>0.001</v>
      </c>
      <c r="I1187" s="220"/>
      <c r="J1187" s="221">
        <f>ROUND(I1187*H1187,2)</f>
        <v>0</v>
      </c>
      <c r="K1187" s="222"/>
      <c r="L1187" s="44"/>
      <c r="M1187" s="223" t="s">
        <v>1</v>
      </c>
      <c r="N1187" s="224" t="s">
        <v>39</v>
      </c>
      <c r="O1187" s="91"/>
      <c r="P1187" s="225">
        <f>O1187*H1187</f>
        <v>0</v>
      </c>
      <c r="Q1187" s="225">
        <v>0</v>
      </c>
      <c r="R1187" s="225">
        <f>Q1187*H1187</f>
        <v>0</v>
      </c>
      <c r="S1187" s="225">
        <v>0</v>
      </c>
      <c r="T1187" s="226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27" t="s">
        <v>265</v>
      </c>
      <c r="AT1187" s="227" t="s">
        <v>145</v>
      </c>
      <c r="AU1187" s="227" t="s">
        <v>150</v>
      </c>
      <c r="AY1187" s="17" t="s">
        <v>142</v>
      </c>
      <c r="BE1187" s="228">
        <f>IF(N1187="základní",J1187,0)</f>
        <v>0</v>
      </c>
      <c r="BF1187" s="228">
        <f>IF(N1187="snížená",J1187,0)</f>
        <v>0</v>
      </c>
      <c r="BG1187" s="228">
        <f>IF(N1187="zákl. přenesená",J1187,0)</f>
        <v>0</v>
      </c>
      <c r="BH1187" s="228">
        <f>IF(N1187="sníž. přenesená",J1187,0)</f>
        <v>0</v>
      </c>
      <c r="BI1187" s="228">
        <f>IF(N1187="nulová",J1187,0)</f>
        <v>0</v>
      </c>
      <c r="BJ1187" s="17" t="s">
        <v>150</v>
      </c>
      <c r="BK1187" s="228">
        <f>ROUND(I1187*H1187,2)</f>
        <v>0</v>
      </c>
      <c r="BL1187" s="17" t="s">
        <v>265</v>
      </c>
      <c r="BM1187" s="227" t="s">
        <v>1226</v>
      </c>
    </row>
    <row r="1188" s="12" customFormat="1" ht="22.8" customHeight="1">
      <c r="A1188" s="12"/>
      <c r="B1188" s="199"/>
      <c r="C1188" s="200"/>
      <c r="D1188" s="201" t="s">
        <v>72</v>
      </c>
      <c r="E1188" s="213" t="s">
        <v>1227</v>
      </c>
      <c r="F1188" s="213" t="s">
        <v>1228</v>
      </c>
      <c r="G1188" s="200"/>
      <c r="H1188" s="200"/>
      <c r="I1188" s="203"/>
      <c r="J1188" s="214">
        <f>BK1188</f>
        <v>0</v>
      </c>
      <c r="K1188" s="200"/>
      <c r="L1188" s="205"/>
      <c r="M1188" s="206"/>
      <c r="N1188" s="207"/>
      <c r="O1188" s="207"/>
      <c r="P1188" s="208">
        <f>SUM(P1189:P1241)</f>
        <v>0</v>
      </c>
      <c r="Q1188" s="207"/>
      <c r="R1188" s="208">
        <f>SUM(R1189:R1241)</f>
        <v>2.4538706100000001</v>
      </c>
      <c r="S1188" s="207"/>
      <c r="T1188" s="209">
        <f>SUM(T1189:T1241)</f>
        <v>2.4627239999999997</v>
      </c>
      <c r="U1188" s="12"/>
      <c r="V1188" s="12"/>
      <c r="W1188" s="12"/>
      <c r="X1188" s="12"/>
      <c r="Y1188" s="12"/>
      <c r="Z1188" s="12"/>
      <c r="AA1188" s="12"/>
      <c r="AB1188" s="12"/>
      <c r="AC1188" s="12"/>
      <c r="AD1188" s="12"/>
      <c r="AE1188" s="12"/>
      <c r="AR1188" s="210" t="s">
        <v>150</v>
      </c>
      <c r="AT1188" s="211" t="s">
        <v>72</v>
      </c>
      <c r="AU1188" s="211" t="s">
        <v>81</v>
      </c>
      <c r="AY1188" s="210" t="s">
        <v>142</v>
      </c>
      <c r="BK1188" s="212">
        <f>SUM(BK1189:BK1241)</f>
        <v>0</v>
      </c>
    </row>
    <row r="1189" s="2" customFormat="1" ht="24.15" customHeight="1">
      <c r="A1189" s="38"/>
      <c r="B1189" s="39"/>
      <c r="C1189" s="215" t="s">
        <v>1229</v>
      </c>
      <c r="D1189" s="215" t="s">
        <v>145</v>
      </c>
      <c r="E1189" s="216" t="s">
        <v>1230</v>
      </c>
      <c r="F1189" s="217" t="s">
        <v>1231</v>
      </c>
      <c r="G1189" s="218" t="s">
        <v>169</v>
      </c>
      <c r="H1189" s="219">
        <v>128.00700000000001</v>
      </c>
      <c r="I1189" s="220"/>
      <c r="J1189" s="221">
        <f>ROUND(I1189*H1189,2)</f>
        <v>0</v>
      </c>
      <c r="K1189" s="222"/>
      <c r="L1189" s="44"/>
      <c r="M1189" s="223" t="s">
        <v>1</v>
      </c>
      <c r="N1189" s="224" t="s">
        <v>39</v>
      </c>
      <c r="O1189" s="91"/>
      <c r="P1189" s="225">
        <f>O1189*H1189</f>
        <v>0</v>
      </c>
      <c r="Q1189" s="225">
        <v>0.011310000000000001</v>
      </c>
      <c r="R1189" s="225">
        <f>Q1189*H1189</f>
        <v>1.4477591700000001</v>
      </c>
      <c r="S1189" s="225">
        <v>0</v>
      </c>
      <c r="T1189" s="226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227" t="s">
        <v>265</v>
      </c>
      <c r="AT1189" s="227" t="s">
        <v>145</v>
      </c>
      <c r="AU1189" s="227" t="s">
        <v>150</v>
      </c>
      <c r="AY1189" s="17" t="s">
        <v>142</v>
      </c>
      <c r="BE1189" s="228">
        <f>IF(N1189="základní",J1189,0)</f>
        <v>0</v>
      </c>
      <c r="BF1189" s="228">
        <f>IF(N1189="snížená",J1189,0)</f>
        <v>0</v>
      </c>
      <c r="BG1189" s="228">
        <f>IF(N1189="zákl. přenesená",J1189,0)</f>
        <v>0</v>
      </c>
      <c r="BH1189" s="228">
        <f>IF(N1189="sníž. přenesená",J1189,0)</f>
        <v>0</v>
      </c>
      <c r="BI1189" s="228">
        <f>IF(N1189="nulová",J1189,0)</f>
        <v>0</v>
      </c>
      <c r="BJ1189" s="17" t="s">
        <v>150</v>
      </c>
      <c r="BK1189" s="228">
        <f>ROUND(I1189*H1189,2)</f>
        <v>0</v>
      </c>
      <c r="BL1189" s="17" t="s">
        <v>265</v>
      </c>
      <c r="BM1189" s="227" t="s">
        <v>1232</v>
      </c>
    </row>
    <row r="1190" s="13" customFormat="1">
      <c r="A1190" s="13"/>
      <c r="B1190" s="229"/>
      <c r="C1190" s="230"/>
      <c r="D1190" s="231" t="s">
        <v>152</v>
      </c>
      <c r="E1190" s="232" t="s">
        <v>1</v>
      </c>
      <c r="F1190" s="233" t="s">
        <v>193</v>
      </c>
      <c r="G1190" s="230"/>
      <c r="H1190" s="232" t="s">
        <v>1</v>
      </c>
      <c r="I1190" s="234"/>
      <c r="J1190" s="230"/>
      <c r="K1190" s="230"/>
      <c r="L1190" s="235"/>
      <c r="M1190" s="236"/>
      <c r="N1190" s="237"/>
      <c r="O1190" s="237"/>
      <c r="P1190" s="237"/>
      <c r="Q1190" s="237"/>
      <c r="R1190" s="237"/>
      <c r="S1190" s="237"/>
      <c r="T1190" s="238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9" t="s">
        <v>152</v>
      </c>
      <c r="AU1190" s="239" t="s">
        <v>150</v>
      </c>
      <c r="AV1190" s="13" t="s">
        <v>81</v>
      </c>
      <c r="AW1190" s="13" t="s">
        <v>30</v>
      </c>
      <c r="AX1190" s="13" t="s">
        <v>73</v>
      </c>
      <c r="AY1190" s="239" t="s">
        <v>142</v>
      </c>
    </row>
    <row r="1191" s="14" customFormat="1">
      <c r="A1191" s="14"/>
      <c r="B1191" s="240"/>
      <c r="C1191" s="241"/>
      <c r="D1191" s="231" t="s">
        <v>152</v>
      </c>
      <c r="E1191" s="242" t="s">
        <v>1</v>
      </c>
      <c r="F1191" s="243" t="s">
        <v>1233</v>
      </c>
      <c r="G1191" s="241"/>
      <c r="H1191" s="244">
        <v>27.643999999999998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152</v>
      </c>
      <c r="AU1191" s="250" t="s">
        <v>150</v>
      </c>
      <c r="AV1191" s="14" t="s">
        <v>150</v>
      </c>
      <c r="AW1191" s="14" t="s">
        <v>30</v>
      </c>
      <c r="AX1191" s="14" t="s">
        <v>73</v>
      </c>
      <c r="AY1191" s="250" t="s">
        <v>142</v>
      </c>
    </row>
    <row r="1192" s="13" customFormat="1">
      <c r="A1192" s="13"/>
      <c r="B1192" s="229"/>
      <c r="C1192" s="230"/>
      <c r="D1192" s="231" t="s">
        <v>152</v>
      </c>
      <c r="E1192" s="232" t="s">
        <v>1</v>
      </c>
      <c r="F1192" s="233" t="s">
        <v>293</v>
      </c>
      <c r="G1192" s="230"/>
      <c r="H1192" s="232" t="s">
        <v>1</v>
      </c>
      <c r="I1192" s="234"/>
      <c r="J1192" s="230"/>
      <c r="K1192" s="230"/>
      <c r="L1192" s="235"/>
      <c r="M1192" s="236"/>
      <c r="N1192" s="237"/>
      <c r="O1192" s="237"/>
      <c r="P1192" s="237"/>
      <c r="Q1192" s="237"/>
      <c r="R1192" s="237"/>
      <c r="S1192" s="237"/>
      <c r="T1192" s="23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9" t="s">
        <v>152</v>
      </c>
      <c r="AU1192" s="239" t="s">
        <v>150</v>
      </c>
      <c r="AV1192" s="13" t="s">
        <v>81</v>
      </c>
      <c r="AW1192" s="13" t="s">
        <v>30</v>
      </c>
      <c r="AX1192" s="13" t="s">
        <v>73</v>
      </c>
      <c r="AY1192" s="239" t="s">
        <v>142</v>
      </c>
    </row>
    <row r="1193" s="14" customFormat="1">
      <c r="A1193" s="14"/>
      <c r="B1193" s="240"/>
      <c r="C1193" s="241"/>
      <c r="D1193" s="231" t="s">
        <v>152</v>
      </c>
      <c r="E1193" s="242" t="s">
        <v>1</v>
      </c>
      <c r="F1193" s="243" t="s">
        <v>1234</v>
      </c>
      <c r="G1193" s="241"/>
      <c r="H1193" s="244">
        <v>7.9349999999999996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0" t="s">
        <v>152</v>
      </c>
      <c r="AU1193" s="250" t="s">
        <v>150</v>
      </c>
      <c r="AV1193" s="14" t="s">
        <v>150</v>
      </c>
      <c r="AW1193" s="14" t="s">
        <v>30</v>
      </c>
      <c r="AX1193" s="14" t="s">
        <v>73</v>
      </c>
      <c r="AY1193" s="250" t="s">
        <v>142</v>
      </c>
    </row>
    <row r="1194" s="13" customFormat="1">
      <c r="A1194" s="13"/>
      <c r="B1194" s="229"/>
      <c r="C1194" s="230"/>
      <c r="D1194" s="231" t="s">
        <v>152</v>
      </c>
      <c r="E1194" s="232" t="s">
        <v>1</v>
      </c>
      <c r="F1194" s="233" t="s">
        <v>189</v>
      </c>
      <c r="G1194" s="230"/>
      <c r="H1194" s="232" t="s">
        <v>1</v>
      </c>
      <c r="I1194" s="234"/>
      <c r="J1194" s="230"/>
      <c r="K1194" s="230"/>
      <c r="L1194" s="235"/>
      <c r="M1194" s="236"/>
      <c r="N1194" s="237"/>
      <c r="O1194" s="237"/>
      <c r="P1194" s="237"/>
      <c r="Q1194" s="237"/>
      <c r="R1194" s="237"/>
      <c r="S1194" s="237"/>
      <c r="T1194" s="238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9" t="s">
        <v>152</v>
      </c>
      <c r="AU1194" s="239" t="s">
        <v>150</v>
      </c>
      <c r="AV1194" s="13" t="s">
        <v>81</v>
      </c>
      <c r="AW1194" s="13" t="s">
        <v>30</v>
      </c>
      <c r="AX1194" s="13" t="s">
        <v>73</v>
      </c>
      <c r="AY1194" s="239" t="s">
        <v>142</v>
      </c>
    </row>
    <row r="1195" s="14" customFormat="1">
      <c r="A1195" s="14"/>
      <c r="B1195" s="240"/>
      <c r="C1195" s="241"/>
      <c r="D1195" s="231" t="s">
        <v>152</v>
      </c>
      <c r="E1195" s="242" t="s">
        <v>1</v>
      </c>
      <c r="F1195" s="243" t="s">
        <v>1235</v>
      </c>
      <c r="G1195" s="241"/>
      <c r="H1195" s="244">
        <v>35.728999999999999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0" t="s">
        <v>152</v>
      </c>
      <c r="AU1195" s="250" t="s">
        <v>150</v>
      </c>
      <c r="AV1195" s="14" t="s">
        <v>150</v>
      </c>
      <c r="AW1195" s="14" t="s">
        <v>30</v>
      </c>
      <c r="AX1195" s="14" t="s">
        <v>73</v>
      </c>
      <c r="AY1195" s="250" t="s">
        <v>142</v>
      </c>
    </row>
    <row r="1196" s="13" customFormat="1">
      <c r="A1196" s="13"/>
      <c r="B1196" s="229"/>
      <c r="C1196" s="230"/>
      <c r="D1196" s="231" t="s">
        <v>152</v>
      </c>
      <c r="E1196" s="232" t="s">
        <v>1</v>
      </c>
      <c r="F1196" s="233" t="s">
        <v>191</v>
      </c>
      <c r="G1196" s="230"/>
      <c r="H1196" s="232" t="s">
        <v>1</v>
      </c>
      <c r="I1196" s="234"/>
      <c r="J1196" s="230"/>
      <c r="K1196" s="230"/>
      <c r="L1196" s="235"/>
      <c r="M1196" s="236"/>
      <c r="N1196" s="237"/>
      <c r="O1196" s="237"/>
      <c r="P1196" s="237"/>
      <c r="Q1196" s="237"/>
      <c r="R1196" s="237"/>
      <c r="S1196" s="237"/>
      <c r="T1196" s="238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9" t="s">
        <v>152</v>
      </c>
      <c r="AU1196" s="239" t="s">
        <v>150</v>
      </c>
      <c r="AV1196" s="13" t="s">
        <v>81</v>
      </c>
      <c r="AW1196" s="13" t="s">
        <v>30</v>
      </c>
      <c r="AX1196" s="13" t="s">
        <v>73</v>
      </c>
      <c r="AY1196" s="239" t="s">
        <v>142</v>
      </c>
    </row>
    <row r="1197" s="14" customFormat="1">
      <c r="A1197" s="14"/>
      <c r="B1197" s="240"/>
      <c r="C1197" s="241"/>
      <c r="D1197" s="231" t="s">
        <v>152</v>
      </c>
      <c r="E1197" s="242" t="s">
        <v>1</v>
      </c>
      <c r="F1197" s="243" t="s">
        <v>1236</v>
      </c>
      <c r="G1197" s="241"/>
      <c r="H1197" s="244">
        <v>37.365000000000002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0" t="s">
        <v>152</v>
      </c>
      <c r="AU1197" s="250" t="s">
        <v>150</v>
      </c>
      <c r="AV1197" s="14" t="s">
        <v>150</v>
      </c>
      <c r="AW1197" s="14" t="s">
        <v>30</v>
      </c>
      <c r="AX1197" s="14" t="s">
        <v>73</v>
      </c>
      <c r="AY1197" s="250" t="s">
        <v>142</v>
      </c>
    </row>
    <row r="1198" s="13" customFormat="1">
      <c r="A1198" s="13"/>
      <c r="B1198" s="229"/>
      <c r="C1198" s="230"/>
      <c r="D1198" s="231" t="s">
        <v>152</v>
      </c>
      <c r="E1198" s="232" t="s">
        <v>1</v>
      </c>
      <c r="F1198" s="233" t="s">
        <v>199</v>
      </c>
      <c r="G1198" s="230"/>
      <c r="H1198" s="232" t="s">
        <v>1</v>
      </c>
      <c r="I1198" s="234"/>
      <c r="J1198" s="230"/>
      <c r="K1198" s="230"/>
      <c r="L1198" s="235"/>
      <c r="M1198" s="236"/>
      <c r="N1198" s="237"/>
      <c r="O1198" s="237"/>
      <c r="P1198" s="237"/>
      <c r="Q1198" s="237"/>
      <c r="R1198" s="237"/>
      <c r="S1198" s="237"/>
      <c r="T1198" s="238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9" t="s">
        <v>152</v>
      </c>
      <c r="AU1198" s="239" t="s">
        <v>150</v>
      </c>
      <c r="AV1198" s="13" t="s">
        <v>81</v>
      </c>
      <c r="AW1198" s="13" t="s">
        <v>30</v>
      </c>
      <c r="AX1198" s="13" t="s">
        <v>73</v>
      </c>
      <c r="AY1198" s="239" t="s">
        <v>142</v>
      </c>
    </row>
    <row r="1199" s="14" customFormat="1">
      <c r="A1199" s="14"/>
      <c r="B1199" s="240"/>
      <c r="C1199" s="241"/>
      <c r="D1199" s="231" t="s">
        <v>152</v>
      </c>
      <c r="E1199" s="242" t="s">
        <v>1</v>
      </c>
      <c r="F1199" s="243" t="s">
        <v>1237</v>
      </c>
      <c r="G1199" s="241"/>
      <c r="H1199" s="244">
        <v>19.334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0" t="s">
        <v>152</v>
      </c>
      <c r="AU1199" s="250" t="s">
        <v>150</v>
      </c>
      <c r="AV1199" s="14" t="s">
        <v>150</v>
      </c>
      <c r="AW1199" s="14" t="s">
        <v>30</v>
      </c>
      <c r="AX1199" s="14" t="s">
        <v>73</v>
      </c>
      <c r="AY1199" s="250" t="s">
        <v>142</v>
      </c>
    </row>
    <row r="1200" s="15" customFormat="1">
      <c r="A1200" s="15"/>
      <c r="B1200" s="262"/>
      <c r="C1200" s="263"/>
      <c r="D1200" s="231" t="s">
        <v>152</v>
      </c>
      <c r="E1200" s="264" t="s">
        <v>1</v>
      </c>
      <c r="F1200" s="265" t="s">
        <v>173</v>
      </c>
      <c r="G1200" s="263"/>
      <c r="H1200" s="266">
        <v>128.00700000000001</v>
      </c>
      <c r="I1200" s="267"/>
      <c r="J1200" s="263"/>
      <c r="K1200" s="263"/>
      <c r="L1200" s="268"/>
      <c r="M1200" s="269"/>
      <c r="N1200" s="270"/>
      <c r="O1200" s="270"/>
      <c r="P1200" s="270"/>
      <c r="Q1200" s="270"/>
      <c r="R1200" s="270"/>
      <c r="S1200" s="270"/>
      <c r="T1200" s="271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72" t="s">
        <v>152</v>
      </c>
      <c r="AU1200" s="272" t="s">
        <v>150</v>
      </c>
      <c r="AV1200" s="15" t="s">
        <v>149</v>
      </c>
      <c r="AW1200" s="15" t="s">
        <v>30</v>
      </c>
      <c r="AX1200" s="15" t="s">
        <v>81</v>
      </c>
      <c r="AY1200" s="272" t="s">
        <v>142</v>
      </c>
    </row>
    <row r="1201" s="2" customFormat="1" ht="14.4" customHeight="1">
      <c r="A1201" s="38"/>
      <c r="B1201" s="39"/>
      <c r="C1201" s="215" t="s">
        <v>1238</v>
      </c>
      <c r="D1201" s="215" t="s">
        <v>145</v>
      </c>
      <c r="E1201" s="216" t="s">
        <v>1239</v>
      </c>
      <c r="F1201" s="217" t="s">
        <v>1240</v>
      </c>
      <c r="G1201" s="218" t="s">
        <v>169</v>
      </c>
      <c r="H1201" s="219">
        <v>64.001999999999995</v>
      </c>
      <c r="I1201" s="220"/>
      <c r="J1201" s="221">
        <f>ROUND(I1201*H1201,2)</f>
        <v>0</v>
      </c>
      <c r="K1201" s="222"/>
      <c r="L1201" s="44"/>
      <c r="M1201" s="223" t="s">
        <v>1</v>
      </c>
      <c r="N1201" s="224" t="s">
        <v>39</v>
      </c>
      <c r="O1201" s="91"/>
      <c r="P1201" s="225">
        <f>O1201*H1201</f>
        <v>0</v>
      </c>
      <c r="Q1201" s="225">
        <v>0</v>
      </c>
      <c r="R1201" s="225">
        <f>Q1201*H1201</f>
        <v>0</v>
      </c>
      <c r="S1201" s="225">
        <v>0.017999999999999999</v>
      </c>
      <c r="T1201" s="226">
        <f>S1201*H1201</f>
        <v>1.1520359999999998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7" t="s">
        <v>265</v>
      </c>
      <c r="AT1201" s="227" t="s">
        <v>145</v>
      </c>
      <c r="AU1201" s="227" t="s">
        <v>150</v>
      </c>
      <c r="AY1201" s="17" t="s">
        <v>142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17" t="s">
        <v>150</v>
      </c>
      <c r="BK1201" s="228">
        <f>ROUND(I1201*H1201,2)</f>
        <v>0</v>
      </c>
      <c r="BL1201" s="17" t="s">
        <v>265</v>
      </c>
      <c r="BM1201" s="227" t="s">
        <v>1241</v>
      </c>
    </row>
    <row r="1202" s="13" customFormat="1">
      <c r="A1202" s="13"/>
      <c r="B1202" s="229"/>
      <c r="C1202" s="230"/>
      <c r="D1202" s="231" t="s">
        <v>152</v>
      </c>
      <c r="E1202" s="232" t="s">
        <v>1</v>
      </c>
      <c r="F1202" s="233" t="s">
        <v>193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152</v>
      </c>
      <c r="AU1202" s="239" t="s">
        <v>150</v>
      </c>
      <c r="AV1202" s="13" t="s">
        <v>81</v>
      </c>
      <c r="AW1202" s="13" t="s">
        <v>30</v>
      </c>
      <c r="AX1202" s="13" t="s">
        <v>73</v>
      </c>
      <c r="AY1202" s="239" t="s">
        <v>142</v>
      </c>
    </row>
    <row r="1203" s="14" customFormat="1">
      <c r="A1203" s="14"/>
      <c r="B1203" s="240"/>
      <c r="C1203" s="241"/>
      <c r="D1203" s="231" t="s">
        <v>152</v>
      </c>
      <c r="E1203" s="242" t="s">
        <v>1</v>
      </c>
      <c r="F1203" s="243" t="s">
        <v>194</v>
      </c>
      <c r="G1203" s="241"/>
      <c r="H1203" s="244">
        <v>13.821999999999999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152</v>
      </c>
      <c r="AU1203" s="250" t="s">
        <v>150</v>
      </c>
      <c r="AV1203" s="14" t="s">
        <v>150</v>
      </c>
      <c r="AW1203" s="14" t="s">
        <v>30</v>
      </c>
      <c r="AX1203" s="14" t="s">
        <v>73</v>
      </c>
      <c r="AY1203" s="250" t="s">
        <v>142</v>
      </c>
    </row>
    <row r="1204" s="13" customFormat="1">
      <c r="A1204" s="13"/>
      <c r="B1204" s="229"/>
      <c r="C1204" s="230"/>
      <c r="D1204" s="231" t="s">
        <v>152</v>
      </c>
      <c r="E1204" s="232" t="s">
        <v>1</v>
      </c>
      <c r="F1204" s="233" t="s">
        <v>293</v>
      </c>
      <c r="G1204" s="230"/>
      <c r="H1204" s="232" t="s">
        <v>1</v>
      </c>
      <c r="I1204" s="234"/>
      <c r="J1204" s="230"/>
      <c r="K1204" s="230"/>
      <c r="L1204" s="235"/>
      <c r="M1204" s="236"/>
      <c r="N1204" s="237"/>
      <c r="O1204" s="237"/>
      <c r="P1204" s="237"/>
      <c r="Q1204" s="237"/>
      <c r="R1204" s="237"/>
      <c r="S1204" s="237"/>
      <c r="T1204" s="23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9" t="s">
        <v>152</v>
      </c>
      <c r="AU1204" s="239" t="s">
        <v>150</v>
      </c>
      <c r="AV1204" s="13" t="s">
        <v>81</v>
      </c>
      <c r="AW1204" s="13" t="s">
        <v>30</v>
      </c>
      <c r="AX1204" s="13" t="s">
        <v>73</v>
      </c>
      <c r="AY1204" s="239" t="s">
        <v>142</v>
      </c>
    </row>
    <row r="1205" s="14" customFormat="1">
      <c r="A1205" s="14"/>
      <c r="B1205" s="240"/>
      <c r="C1205" s="241"/>
      <c r="D1205" s="231" t="s">
        <v>152</v>
      </c>
      <c r="E1205" s="242" t="s">
        <v>1</v>
      </c>
      <c r="F1205" s="243" t="s">
        <v>196</v>
      </c>
      <c r="G1205" s="241"/>
      <c r="H1205" s="244">
        <v>3.9670000000000001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0" t="s">
        <v>152</v>
      </c>
      <c r="AU1205" s="250" t="s">
        <v>150</v>
      </c>
      <c r="AV1205" s="14" t="s">
        <v>150</v>
      </c>
      <c r="AW1205" s="14" t="s">
        <v>30</v>
      </c>
      <c r="AX1205" s="14" t="s">
        <v>73</v>
      </c>
      <c r="AY1205" s="250" t="s">
        <v>142</v>
      </c>
    </row>
    <row r="1206" s="13" customFormat="1">
      <c r="A1206" s="13"/>
      <c r="B1206" s="229"/>
      <c r="C1206" s="230"/>
      <c r="D1206" s="231" t="s">
        <v>152</v>
      </c>
      <c r="E1206" s="232" t="s">
        <v>1</v>
      </c>
      <c r="F1206" s="233" t="s">
        <v>189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152</v>
      </c>
      <c r="AU1206" s="239" t="s">
        <v>150</v>
      </c>
      <c r="AV1206" s="13" t="s">
        <v>81</v>
      </c>
      <c r="AW1206" s="13" t="s">
        <v>30</v>
      </c>
      <c r="AX1206" s="13" t="s">
        <v>73</v>
      </c>
      <c r="AY1206" s="239" t="s">
        <v>142</v>
      </c>
    </row>
    <row r="1207" s="14" customFormat="1">
      <c r="A1207" s="14"/>
      <c r="B1207" s="240"/>
      <c r="C1207" s="241"/>
      <c r="D1207" s="231" t="s">
        <v>152</v>
      </c>
      <c r="E1207" s="242" t="s">
        <v>1</v>
      </c>
      <c r="F1207" s="243" t="s">
        <v>190</v>
      </c>
      <c r="G1207" s="241"/>
      <c r="H1207" s="244">
        <v>17.864000000000001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152</v>
      </c>
      <c r="AU1207" s="250" t="s">
        <v>150</v>
      </c>
      <c r="AV1207" s="14" t="s">
        <v>150</v>
      </c>
      <c r="AW1207" s="14" t="s">
        <v>30</v>
      </c>
      <c r="AX1207" s="14" t="s">
        <v>73</v>
      </c>
      <c r="AY1207" s="250" t="s">
        <v>142</v>
      </c>
    </row>
    <row r="1208" s="13" customFormat="1">
      <c r="A1208" s="13"/>
      <c r="B1208" s="229"/>
      <c r="C1208" s="230"/>
      <c r="D1208" s="231" t="s">
        <v>152</v>
      </c>
      <c r="E1208" s="232" t="s">
        <v>1</v>
      </c>
      <c r="F1208" s="233" t="s">
        <v>191</v>
      </c>
      <c r="G1208" s="230"/>
      <c r="H1208" s="232" t="s">
        <v>1</v>
      </c>
      <c r="I1208" s="234"/>
      <c r="J1208" s="230"/>
      <c r="K1208" s="230"/>
      <c r="L1208" s="235"/>
      <c r="M1208" s="236"/>
      <c r="N1208" s="237"/>
      <c r="O1208" s="237"/>
      <c r="P1208" s="237"/>
      <c r="Q1208" s="237"/>
      <c r="R1208" s="237"/>
      <c r="S1208" s="237"/>
      <c r="T1208" s="238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9" t="s">
        <v>152</v>
      </c>
      <c r="AU1208" s="239" t="s">
        <v>150</v>
      </c>
      <c r="AV1208" s="13" t="s">
        <v>81</v>
      </c>
      <c r="AW1208" s="13" t="s">
        <v>30</v>
      </c>
      <c r="AX1208" s="13" t="s">
        <v>73</v>
      </c>
      <c r="AY1208" s="239" t="s">
        <v>142</v>
      </c>
    </row>
    <row r="1209" s="14" customFormat="1">
      <c r="A1209" s="14"/>
      <c r="B1209" s="240"/>
      <c r="C1209" s="241"/>
      <c r="D1209" s="231" t="s">
        <v>152</v>
      </c>
      <c r="E1209" s="242" t="s">
        <v>1</v>
      </c>
      <c r="F1209" s="243" t="s">
        <v>192</v>
      </c>
      <c r="G1209" s="241"/>
      <c r="H1209" s="244">
        <v>18.681999999999999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0" t="s">
        <v>152</v>
      </c>
      <c r="AU1209" s="250" t="s">
        <v>150</v>
      </c>
      <c r="AV1209" s="14" t="s">
        <v>150</v>
      </c>
      <c r="AW1209" s="14" t="s">
        <v>30</v>
      </c>
      <c r="AX1209" s="14" t="s">
        <v>73</v>
      </c>
      <c r="AY1209" s="250" t="s">
        <v>142</v>
      </c>
    </row>
    <row r="1210" s="13" customFormat="1">
      <c r="A1210" s="13"/>
      <c r="B1210" s="229"/>
      <c r="C1210" s="230"/>
      <c r="D1210" s="231" t="s">
        <v>152</v>
      </c>
      <c r="E1210" s="232" t="s">
        <v>1</v>
      </c>
      <c r="F1210" s="233" t="s">
        <v>199</v>
      </c>
      <c r="G1210" s="230"/>
      <c r="H1210" s="232" t="s">
        <v>1</v>
      </c>
      <c r="I1210" s="234"/>
      <c r="J1210" s="230"/>
      <c r="K1210" s="230"/>
      <c r="L1210" s="235"/>
      <c r="M1210" s="236"/>
      <c r="N1210" s="237"/>
      <c r="O1210" s="237"/>
      <c r="P1210" s="237"/>
      <c r="Q1210" s="237"/>
      <c r="R1210" s="237"/>
      <c r="S1210" s="237"/>
      <c r="T1210" s="23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9" t="s">
        <v>152</v>
      </c>
      <c r="AU1210" s="239" t="s">
        <v>150</v>
      </c>
      <c r="AV1210" s="13" t="s">
        <v>81</v>
      </c>
      <c r="AW1210" s="13" t="s">
        <v>30</v>
      </c>
      <c r="AX1210" s="13" t="s">
        <v>73</v>
      </c>
      <c r="AY1210" s="239" t="s">
        <v>142</v>
      </c>
    </row>
    <row r="1211" s="14" customFormat="1">
      <c r="A1211" s="14"/>
      <c r="B1211" s="240"/>
      <c r="C1211" s="241"/>
      <c r="D1211" s="231" t="s">
        <v>152</v>
      </c>
      <c r="E1211" s="242" t="s">
        <v>1</v>
      </c>
      <c r="F1211" s="243" t="s">
        <v>200</v>
      </c>
      <c r="G1211" s="241"/>
      <c r="H1211" s="244">
        <v>9.6669999999999998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0" t="s">
        <v>152</v>
      </c>
      <c r="AU1211" s="250" t="s">
        <v>150</v>
      </c>
      <c r="AV1211" s="14" t="s">
        <v>150</v>
      </c>
      <c r="AW1211" s="14" t="s">
        <v>30</v>
      </c>
      <c r="AX1211" s="14" t="s">
        <v>73</v>
      </c>
      <c r="AY1211" s="250" t="s">
        <v>142</v>
      </c>
    </row>
    <row r="1212" s="15" customFormat="1">
      <c r="A1212" s="15"/>
      <c r="B1212" s="262"/>
      <c r="C1212" s="263"/>
      <c r="D1212" s="231" t="s">
        <v>152</v>
      </c>
      <c r="E1212" s="264" t="s">
        <v>1</v>
      </c>
      <c r="F1212" s="265" t="s">
        <v>173</v>
      </c>
      <c r="G1212" s="263"/>
      <c r="H1212" s="266">
        <v>64.001999999999995</v>
      </c>
      <c r="I1212" s="267"/>
      <c r="J1212" s="263"/>
      <c r="K1212" s="263"/>
      <c r="L1212" s="268"/>
      <c r="M1212" s="269"/>
      <c r="N1212" s="270"/>
      <c r="O1212" s="270"/>
      <c r="P1212" s="270"/>
      <c r="Q1212" s="270"/>
      <c r="R1212" s="270"/>
      <c r="S1212" s="270"/>
      <c r="T1212" s="271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272" t="s">
        <v>152</v>
      </c>
      <c r="AU1212" s="272" t="s">
        <v>150</v>
      </c>
      <c r="AV1212" s="15" t="s">
        <v>149</v>
      </c>
      <c r="AW1212" s="15" t="s">
        <v>30</v>
      </c>
      <c r="AX1212" s="15" t="s">
        <v>81</v>
      </c>
      <c r="AY1212" s="272" t="s">
        <v>142</v>
      </c>
    </row>
    <row r="1213" s="2" customFormat="1" ht="24.15" customHeight="1">
      <c r="A1213" s="38"/>
      <c r="B1213" s="39"/>
      <c r="C1213" s="215" t="s">
        <v>1242</v>
      </c>
      <c r="D1213" s="215" t="s">
        <v>145</v>
      </c>
      <c r="E1213" s="216" t="s">
        <v>1243</v>
      </c>
      <c r="F1213" s="217" t="s">
        <v>1244</v>
      </c>
      <c r="G1213" s="218" t="s">
        <v>169</v>
      </c>
      <c r="H1213" s="219">
        <v>13.821999999999999</v>
      </c>
      <c r="I1213" s="220"/>
      <c r="J1213" s="221">
        <f>ROUND(I1213*H1213,2)</f>
        <v>0</v>
      </c>
      <c r="K1213" s="222"/>
      <c r="L1213" s="44"/>
      <c r="M1213" s="223" t="s">
        <v>1</v>
      </c>
      <c r="N1213" s="224" t="s">
        <v>39</v>
      </c>
      <c r="O1213" s="91"/>
      <c r="P1213" s="225">
        <f>O1213*H1213</f>
        <v>0</v>
      </c>
      <c r="Q1213" s="225">
        <v>0</v>
      </c>
      <c r="R1213" s="225">
        <f>Q1213*H1213</f>
        <v>0</v>
      </c>
      <c r="S1213" s="225">
        <v>0.029999999999999999</v>
      </c>
      <c r="T1213" s="226">
        <f>S1213*H1213</f>
        <v>0.41465999999999997</v>
      </c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  <c r="AE1213" s="38"/>
      <c r="AR1213" s="227" t="s">
        <v>265</v>
      </c>
      <c r="AT1213" s="227" t="s">
        <v>145</v>
      </c>
      <c r="AU1213" s="227" t="s">
        <v>150</v>
      </c>
      <c r="AY1213" s="17" t="s">
        <v>142</v>
      </c>
      <c r="BE1213" s="228">
        <f>IF(N1213="základní",J1213,0)</f>
        <v>0</v>
      </c>
      <c r="BF1213" s="228">
        <f>IF(N1213="snížená",J1213,0)</f>
        <v>0</v>
      </c>
      <c r="BG1213" s="228">
        <f>IF(N1213="zákl. přenesená",J1213,0)</f>
        <v>0</v>
      </c>
      <c r="BH1213" s="228">
        <f>IF(N1213="sníž. přenesená",J1213,0)</f>
        <v>0</v>
      </c>
      <c r="BI1213" s="228">
        <f>IF(N1213="nulová",J1213,0)</f>
        <v>0</v>
      </c>
      <c r="BJ1213" s="17" t="s">
        <v>150</v>
      </c>
      <c r="BK1213" s="228">
        <f>ROUND(I1213*H1213,2)</f>
        <v>0</v>
      </c>
      <c r="BL1213" s="17" t="s">
        <v>265</v>
      </c>
      <c r="BM1213" s="227" t="s">
        <v>1245</v>
      </c>
    </row>
    <row r="1214" s="13" customFormat="1">
      <c r="A1214" s="13"/>
      <c r="B1214" s="229"/>
      <c r="C1214" s="230"/>
      <c r="D1214" s="231" t="s">
        <v>152</v>
      </c>
      <c r="E1214" s="232" t="s">
        <v>1</v>
      </c>
      <c r="F1214" s="233" t="s">
        <v>1246</v>
      </c>
      <c r="G1214" s="230"/>
      <c r="H1214" s="232" t="s">
        <v>1</v>
      </c>
      <c r="I1214" s="234"/>
      <c r="J1214" s="230"/>
      <c r="K1214" s="230"/>
      <c r="L1214" s="235"/>
      <c r="M1214" s="236"/>
      <c r="N1214" s="237"/>
      <c r="O1214" s="237"/>
      <c r="P1214" s="237"/>
      <c r="Q1214" s="237"/>
      <c r="R1214" s="237"/>
      <c r="S1214" s="237"/>
      <c r="T1214" s="238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39" t="s">
        <v>152</v>
      </c>
      <c r="AU1214" s="239" t="s">
        <v>150</v>
      </c>
      <c r="AV1214" s="13" t="s">
        <v>81</v>
      </c>
      <c r="AW1214" s="13" t="s">
        <v>30</v>
      </c>
      <c r="AX1214" s="13" t="s">
        <v>73</v>
      </c>
      <c r="AY1214" s="239" t="s">
        <v>142</v>
      </c>
    </row>
    <row r="1215" s="14" customFormat="1">
      <c r="A1215" s="14"/>
      <c r="B1215" s="240"/>
      <c r="C1215" s="241"/>
      <c r="D1215" s="231" t="s">
        <v>152</v>
      </c>
      <c r="E1215" s="242" t="s">
        <v>1</v>
      </c>
      <c r="F1215" s="243" t="s">
        <v>194</v>
      </c>
      <c r="G1215" s="241"/>
      <c r="H1215" s="244">
        <v>13.821999999999999</v>
      </c>
      <c r="I1215" s="245"/>
      <c r="J1215" s="241"/>
      <c r="K1215" s="241"/>
      <c r="L1215" s="246"/>
      <c r="M1215" s="247"/>
      <c r="N1215" s="248"/>
      <c r="O1215" s="248"/>
      <c r="P1215" s="248"/>
      <c r="Q1215" s="248"/>
      <c r="R1215" s="248"/>
      <c r="S1215" s="248"/>
      <c r="T1215" s="249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0" t="s">
        <v>152</v>
      </c>
      <c r="AU1215" s="250" t="s">
        <v>150</v>
      </c>
      <c r="AV1215" s="14" t="s">
        <v>150</v>
      </c>
      <c r="AW1215" s="14" t="s">
        <v>30</v>
      </c>
      <c r="AX1215" s="14" t="s">
        <v>81</v>
      </c>
      <c r="AY1215" s="250" t="s">
        <v>142</v>
      </c>
    </row>
    <row r="1216" s="2" customFormat="1" ht="24.15" customHeight="1">
      <c r="A1216" s="38"/>
      <c r="B1216" s="39"/>
      <c r="C1216" s="215" t="s">
        <v>1247</v>
      </c>
      <c r="D1216" s="215" t="s">
        <v>145</v>
      </c>
      <c r="E1216" s="216" t="s">
        <v>1248</v>
      </c>
      <c r="F1216" s="217" t="s">
        <v>1249</v>
      </c>
      <c r="G1216" s="218" t="s">
        <v>169</v>
      </c>
      <c r="H1216" s="219">
        <v>64.001999999999995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0.015720000000000001</v>
      </c>
      <c r="R1216" s="225">
        <f>Q1216*H1216</f>
        <v>1.00611144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265</v>
      </c>
      <c r="AT1216" s="227" t="s">
        <v>145</v>
      </c>
      <c r="AU1216" s="227" t="s">
        <v>150</v>
      </c>
      <c r="AY1216" s="17" t="s">
        <v>142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150</v>
      </c>
      <c r="BK1216" s="228">
        <f>ROUND(I1216*H1216,2)</f>
        <v>0</v>
      </c>
      <c r="BL1216" s="17" t="s">
        <v>265</v>
      </c>
      <c r="BM1216" s="227" t="s">
        <v>1250</v>
      </c>
    </row>
    <row r="1217" s="13" customFormat="1">
      <c r="A1217" s="13"/>
      <c r="B1217" s="229"/>
      <c r="C1217" s="230"/>
      <c r="D1217" s="231" t="s">
        <v>152</v>
      </c>
      <c r="E1217" s="232" t="s">
        <v>1</v>
      </c>
      <c r="F1217" s="233" t="s">
        <v>193</v>
      </c>
      <c r="G1217" s="230"/>
      <c r="H1217" s="232" t="s">
        <v>1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9" t="s">
        <v>152</v>
      </c>
      <c r="AU1217" s="239" t="s">
        <v>150</v>
      </c>
      <c r="AV1217" s="13" t="s">
        <v>81</v>
      </c>
      <c r="AW1217" s="13" t="s">
        <v>30</v>
      </c>
      <c r="AX1217" s="13" t="s">
        <v>73</v>
      </c>
      <c r="AY1217" s="239" t="s">
        <v>142</v>
      </c>
    </row>
    <row r="1218" s="14" customFormat="1">
      <c r="A1218" s="14"/>
      <c r="B1218" s="240"/>
      <c r="C1218" s="241"/>
      <c r="D1218" s="231" t="s">
        <v>152</v>
      </c>
      <c r="E1218" s="242" t="s">
        <v>1</v>
      </c>
      <c r="F1218" s="243" t="s">
        <v>194</v>
      </c>
      <c r="G1218" s="241"/>
      <c r="H1218" s="244">
        <v>13.821999999999999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0" t="s">
        <v>152</v>
      </c>
      <c r="AU1218" s="250" t="s">
        <v>150</v>
      </c>
      <c r="AV1218" s="14" t="s">
        <v>150</v>
      </c>
      <c r="AW1218" s="14" t="s">
        <v>30</v>
      </c>
      <c r="AX1218" s="14" t="s">
        <v>73</v>
      </c>
      <c r="AY1218" s="250" t="s">
        <v>142</v>
      </c>
    </row>
    <row r="1219" s="13" customFormat="1">
      <c r="A1219" s="13"/>
      <c r="B1219" s="229"/>
      <c r="C1219" s="230"/>
      <c r="D1219" s="231" t="s">
        <v>152</v>
      </c>
      <c r="E1219" s="232" t="s">
        <v>1</v>
      </c>
      <c r="F1219" s="233" t="s">
        <v>293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152</v>
      </c>
      <c r="AU1219" s="239" t="s">
        <v>150</v>
      </c>
      <c r="AV1219" s="13" t="s">
        <v>81</v>
      </c>
      <c r="AW1219" s="13" t="s">
        <v>30</v>
      </c>
      <c r="AX1219" s="13" t="s">
        <v>73</v>
      </c>
      <c r="AY1219" s="239" t="s">
        <v>142</v>
      </c>
    </row>
    <row r="1220" s="14" customFormat="1">
      <c r="A1220" s="14"/>
      <c r="B1220" s="240"/>
      <c r="C1220" s="241"/>
      <c r="D1220" s="231" t="s">
        <v>152</v>
      </c>
      <c r="E1220" s="242" t="s">
        <v>1</v>
      </c>
      <c r="F1220" s="243" t="s">
        <v>196</v>
      </c>
      <c r="G1220" s="241"/>
      <c r="H1220" s="244">
        <v>3.9670000000000001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152</v>
      </c>
      <c r="AU1220" s="250" t="s">
        <v>150</v>
      </c>
      <c r="AV1220" s="14" t="s">
        <v>150</v>
      </c>
      <c r="AW1220" s="14" t="s">
        <v>30</v>
      </c>
      <c r="AX1220" s="14" t="s">
        <v>73</v>
      </c>
      <c r="AY1220" s="250" t="s">
        <v>142</v>
      </c>
    </row>
    <row r="1221" s="13" customFormat="1">
      <c r="A1221" s="13"/>
      <c r="B1221" s="229"/>
      <c r="C1221" s="230"/>
      <c r="D1221" s="231" t="s">
        <v>152</v>
      </c>
      <c r="E1221" s="232" t="s">
        <v>1</v>
      </c>
      <c r="F1221" s="233" t="s">
        <v>189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152</v>
      </c>
      <c r="AU1221" s="239" t="s">
        <v>150</v>
      </c>
      <c r="AV1221" s="13" t="s">
        <v>81</v>
      </c>
      <c r="AW1221" s="13" t="s">
        <v>30</v>
      </c>
      <c r="AX1221" s="13" t="s">
        <v>73</v>
      </c>
      <c r="AY1221" s="239" t="s">
        <v>142</v>
      </c>
    </row>
    <row r="1222" s="14" customFormat="1">
      <c r="A1222" s="14"/>
      <c r="B1222" s="240"/>
      <c r="C1222" s="241"/>
      <c r="D1222" s="231" t="s">
        <v>152</v>
      </c>
      <c r="E1222" s="242" t="s">
        <v>1</v>
      </c>
      <c r="F1222" s="243" t="s">
        <v>190</v>
      </c>
      <c r="G1222" s="241"/>
      <c r="H1222" s="244">
        <v>17.864000000000001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152</v>
      </c>
      <c r="AU1222" s="250" t="s">
        <v>150</v>
      </c>
      <c r="AV1222" s="14" t="s">
        <v>150</v>
      </c>
      <c r="AW1222" s="14" t="s">
        <v>30</v>
      </c>
      <c r="AX1222" s="14" t="s">
        <v>73</v>
      </c>
      <c r="AY1222" s="250" t="s">
        <v>142</v>
      </c>
    </row>
    <row r="1223" s="13" customFormat="1">
      <c r="A1223" s="13"/>
      <c r="B1223" s="229"/>
      <c r="C1223" s="230"/>
      <c r="D1223" s="231" t="s">
        <v>152</v>
      </c>
      <c r="E1223" s="232" t="s">
        <v>1</v>
      </c>
      <c r="F1223" s="233" t="s">
        <v>191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152</v>
      </c>
      <c r="AU1223" s="239" t="s">
        <v>150</v>
      </c>
      <c r="AV1223" s="13" t="s">
        <v>81</v>
      </c>
      <c r="AW1223" s="13" t="s">
        <v>30</v>
      </c>
      <c r="AX1223" s="13" t="s">
        <v>73</v>
      </c>
      <c r="AY1223" s="239" t="s">
        <v>142</v>
      </c>
    </row>
    <row r="1224" s="14" customFormat="1">
      <c r="A1224" s="14"/>
      <c r="B1224" s="240"/>
      <c r="C1224" s="241"/>
      <c r="D1224" s="231" t="s">
        <v>152</v>
      </c>
      <c r="E1224" s="242" t="s">
        <v>1</v>
      </c>
      <c r="F1224" s="243" t="s">
        <v>192</v>
      </c>
      <c r="G1224" s="241"/>
      <c r="H1224" s="244">
        <v>18.681999999999999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152</v>
      </c>
      <c r="AU1224" s="250" t="s">
        <v>150</v>
      </c>
      <c r="AV1224" s="14" t="s">
        <v>150</v>
      </c>
      <c r="AW1224" s="14" t="s">
        <v>30</v>
      </c>
      <c r="AX1224" s="14" t="s">
        <v>73</v>
      </c>
      <c r="AY1224" s="250" t="s">
        <v>142</v>
      </c>
    </row>
    <row r="1225" s="13" customFormat="1">
      <c r="A1225" s="13"/>
      <c r="B1225" s="229"/>
      <c r="C1225" s="230"/>
      <c r="D1225" s="231" t="s">
        <v>152</v>
      </c>
      <c r="E1225" s="232" t="s">
        <v>1</v>
      </c>
      <c r="F1225" s="233" t="s">
        <v>199</v>
      </c>
      <c r="G1225" s="230"/>
      <c r="H1225" s="232" t="s">
        <v>1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152</v>
      </c>
      <c r="AU1225" s="239" t="s">
        <v>150</v>
      </c>
      <c r="AV1225" s="13" t="s">
        <v>81</v>
      </c>
      <c r="AW1225" s="13" t="s">
        <v>30</v>
      </c>
      <c r="AX1225" s="13" t="s">
        <v>73</v>
      </c>
      <c r="AY1225" s="239" t="s">
        <v>142</v>
      </c>
    </row>
    <row r="1226" s="14" customFormat="1">
      <c r="A1226" s="14"/>
      <c r="B1226" s="240"/>
      <c r="C1226" s="241"/>
      <c r="D1226" s="231" t="s">
        <v>152</v>
      </c>
      <c r="E1226" s="242" t="s">
        <v>1</v>
      </c>
      <c r="F1226" s="243" t="s">
        <v>200</v>
      </c>
      <c r="G1226" s="241"/>
      <c r="H1226" s="244">
        <v>9.6669999999999998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152</v>
      </c>
      <c r="AU1226" s="250" t="s">
        <v>150</v>
      </c>
      <c r="AV1226" s="14" t="s">
        <v>150</v>
      </c>
      <c r="AW1226" s="14" t="s">
        <v>30</v>
      </c>
      <c r="AX1226" s="14" t="s">
        <v>73</v>
      </c>
      <c r="AY1226" s="250" t="s">
        <v>142</v>
      </c>
    </row>
    <row r="1227" s="15" customFormat="1">
      <c r="A1227" s="15"/>
      <c r="B1227" s="262"/>
      <c r="C1227" s="263"/>
      <c r="D1227" s="231" t="s">
        <v>152</v>
      </c>
      <c r="E1227" s="264" t="s">
        <v>1</v>
      </c>
      <c r="F1227" s="265" t="s">
        <v>173</v>
      </c>
      <c r="G1227" s="263"/>
      <c r="H1227" s="266">
        <v>64.001999999999995</v>
      </c>
      <c r="I1227" s="267"/>
      <c r="J1227" s="263"/>
      <c r="K1227" s="263"/>
      <c r="L1227" s="268"/>
      <c r="M1227" s="269"/>
      <c r="N1227" s="270"/>
      <c r="O1227" s="270"/>
      <c r="P1227" s="270"/>
      <c r="Q1227" s="270"/>
      <c r="R1227" s="270"/>
      <c r="S1227" s="270"/>
      <c r="T1227" s="271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72" t="s">
        <v>152</v>
      </c>
      <c r="AU1227" s="272" t="s">
        <v>150</v>
      </c>
      <c r="AV1227" s="15" t="s">
        <v>149</v>
      </c>
      <c r="AW1227" s="15" t="s">
        <v>30</v>
      </c>
      <c r="AX1227" s="15" t="s">
        <v>81</v>
      </c>
      <c r="AY1227" s="272" t="s">
        <v>142</v>
      </c>
    </row>
    <row r="1228" s="2" customFormat="1" ht="14.4" customHeight="1">
      <c r="A1228" s="38"/>
      <c r="B1228" s="39"/>
      <c r="C1228" s="215" t="s">
        <v>1251</v>
      </c>
      <c r="D1228" s="215" t="s">
        <v>145</v>
      </c>
      <c r="E1228" s="216" t="s">
        <v>1252</v>
      </c>
      <c r="F1228" s="217" t="s">
        <v>1253</v>
      </c>
      <c r="G1228" s="218" t="s">
        <v>169</v>
      </c>
      <c r="H1228" s="219">
        <v>64.001999999999995</v>
      </c>
      <c r="I1228" s="220"/>
      <c r="J1228" s="221">
        <f>ROUND(I1228*H1228,2)</f>
        <v>0</v>
      </c>
      <c r="K1228" s="222"/>
      <c r="L1228" s="44"/>
      <c r="M1228" s="223" t="s">
        <v>1</v>
      </c>
      <c r="N1228" s="224" t="s">
        <v>39</v>
      </c>
      <c r="O1228" s="91"/>
      <c r="P1228" s="225">
        <f>O1228*H1228</f>
        <v>0</v>
      </c>
      <c r="Q1228" s="225">
        <v>0</v>
      </c>
      <c r="R1228" s="225">
        <f>Q1228*H1228</f>
        <v>0</v>
      </c>
      <c r="S1228" s="225">
        <v>0.014</v>
      </c>
      <c r="T1228" s="226">
        <f>S1228*H1228</f>
        <v>0.89602799999999994</v>
      </c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R1228" s="227" t="s">
        <v>265</v>
      </c>
      <c r="AT1228" s="227" t="s">
        <v>145</v>
      </c>
      <c r="AU1228" s="227" t="s">
        <v>150</v>
      </c>
      <c r="AY1228" s="17" t="s">
        <v>142</v>
      </c>
      <c r="BE1228" s="228">
        <f>IF(N1228="základní",J1228,0)</f>
        <v>0</v>
      </c>
      <c r="BF1228" s="228">
        <f>IF(N1228="snížená",J1228,0)</f>
        <v>0</v>
      </c>
      <c r="BG1228" s="228">
        <f>IF(N1228="zákl. přenesená",J1228,0)</f>
        <v>0</v>
      </c>
      <c r="BH1228" s="228">
        <f>IF(N1228="sníž. přenesená",J1228,0)</f>
        <v>0</v>
      </c>
      <c r="BI1228" s="228">
        <f>IF(N1228="nulová",J1228,0)</f>
        <v>0</v>
      </c>
      <c r="BJ1228" s="17" t="s">
        <v>150</v>
      </c>
      <c r="BK1228" s="228">
        <f>ROUND(I1228*H1228,2)</f>
        <v>0</v>
      </c>
      <c r="BL1228" s="17" t="s">
        <v>265</v>
      </c>
      <c r="BM1228" s="227" t="s">
        <v>1254</v>
      </c>
    </row>
    <row r="1229" s="13" customFormat="1">
      <c r="A1229" s="13"/>
      <c r="B1229" s="229"/>
      <c r="C1229" s="230"/>
      <c r="D1229" s="231" t="s">
        <v>152</v>
      </c>
      <c r="E1229" s="232" t="s">
        <v>1</v>
      </c>
      <c r="F1229" s="233" t="s">
        <v>193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152</v>
      </c>
      <c r="AU1229" s="239" t="s">
        <v>150</v>
      </c>
      <c r="AV1229" s="13" t="s">
        <v>81</v>
      </c>
      <c r="AW1229" s="13" t="s">
        <v>30</v>
      </c>
      <c r="AX1229" s="13" t="s">
        <v>73</v>
      </c>
      <c r="AY1229" s="239" t="s">
        <v>142</v>
      </c>
    </row>
    <row r="1230" s="14" customFormat="1">
      <c r="A1230" s="14"/>
      <c r="B1230" s="240"/>
      <c r="C1230" s="241"/>
      <c r="D1230" s="231" t="s">
        <v>152</v>
      </c>
      <c r="E1230" s="242" t="s">
        <v>1</v>
      </c>
      <c r="F1230" s="243" t="s">
        <v>194</v>
      </c>
      <c r="G1230" s="241"/>
      <c r="H1230" s="244">
        <v>13.821999999999999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152</v>
      </c>
      <c r="AU1230" s="250" t="s">
        <v>150</v>
      </c>
      <c r="AV1230" s="14" t="s">
        <v>150</v>
      </c>
      <c r="AW1230" s="14" t="s">
        <v>30</v>
      </c>
      <c r="AX1230" s="14" t="s">
        <v>73</v>
      </c>
      <c r="AY1230" s="250" t="s">
        <v>142</v>
      </c>
    </row>
    <row r="1231" s="13" customFormat="1">
      <c r="A1231" s="13"/>
      <c r="B1231" s="229"/>
      <c r="C1231" s="230"/>
      <c r="D1231" s="231" t="s">
        <v>152</v>
      </c>
      <c r="E1231" s="232" t="s">
        <v>1</v>
      </c>
      <c r="F1231" s="233" t="s">
        <v>293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152</v>
      </c>
      <c r="AU1231" s="239" t="s">
        <v>150</v>
      </c>
      <c r="AV1231" s="13" t="s">
        <v>81</v>
      </c>
      <c r="AW1231" s="13" t="s">
        <v>30</v>
      </c>
      <c r="AX1231" s="13" t="s">
        <v>73</v>
      </c>
      <c r="AY1231" s="239" t="s">
        <v>142</v>
      </c>
    </row>
    <row r="1232" s="14" customFormat="1">
      <c r="A1232" s="14"/>
      <c r="B1232" s="240"/>
      <c r="C1232" s="241"/>
      <c r="D1232" s="231" t="s">
        <v>152</v>
      </c>
      <c r="E1232" s="242" t="s">
        <v>1</v>
      </c>
      <c r="F1232" s="243" t="s">
        <v>196</v>
      </c>
      <c r="G1232" s="241"/>
      <c r="H1232" s="244">
        <v>3.9670000000000001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152</v>
      </c>
      <c r="AU1232" s="250" t="s">
        <v>150</v>
      </c>
      <c r="AV1232" s="14" t="s">
        <v>150</v>
      </c>
      <c r="AW1232" s="14" t="s">
        <v>30</v>
      </c>
      <c r="AX1232" s="14" t="s">
        <v>73</v>
      </c>
      <c r="AY1232" s="250" t="s">
        <v>142</v>
      </c>
    </row>
    <row r="1233" s="13" customFormat="1">
      <c r="A1233" s="13"/>
      <c r="B1233" s="229"/>
      <c r="C1233" s="230"/>
      <c r="D1233" s="231" t="s">
        <v>152</v>
      </c>
      <c r="E1233" s="232" t="s">
        <v>1</v>
      </c>
      <c r="F1233" s="233" t="s">
        <v>189</v>
      </c>
      <c r="G1233" s="230"/>
      <c r="H1233" s="232" t="s">
        <v>1</v>
      </c>
      <c r="I1233" s="234"/>
      <c r="J1233" s="230"/>
      <c r="K1233" s="230"/>
      <c r="L1233" s="235"/>
      <c r="M1233" s="236"/>
      <c r="N1233" s="237"/>
      <c r="O1233" s="237"/>
      <c r="P1233" s="237"/>
      <c r="Q1233" s="237"/>
      <c r="R1233" s="237"/>
      <c r="S1233" s="237"/>
      <c r="T1233" s="23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9" t="s">
        <v>152</v>
      </c>
      <c r="AU1233" s="239" t="s">
        <v>150</v>
      </c>
      <c r="AV1233" s="13" t="s">
        <v>81</v>
      </c>
      <c r="AW1233" s="13" t="s">
        <v>30</v>
      </c>
      <c r="AX1233" s="13" t="s">
        <v>73</v>
      </c>
      <c r="AY1233" s="239" t="s">
        <v>142</v>
      </c>
    </row>
    <row r="1234" s="14" customFormat="1">
      <c r="A1234" s="14"/>
      <c r="B1234" s="240"/>
      <c r="C1234" s="241"/>
      <c r="D1234" s="231" t="s">
        <v>152</v>
      </c>
      <c r="E1234" s="242" t="s">
        <v>1</v>
      </c>
      <c r="F1234" s="243" t="s">
        <v>190</v>
      </c>
      <c r="G1234" s="241"/>
      <c r="H1234" s="244">
        <v>17.864000000000001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152</v>
      </c>
      <c r="AU1234" s="250" t="s">
        <v>150</v>
      </c>
      <c r="AV1234" s="14" t="s">
        <v>150</v>
      </c>
      <c r="AW1234" s="14" t="s">
        <v>30</v>
      </c>
      <c r="AX1234" s="14" t="s">
        <v>73</v>
      </c>
      <c r="AY1234" s="250" t="s">
        <v>142</v>
      </c>
    </row>
    <row r="1235" s="13" customFormat="1">
      <c r="A1235" s="13"/>
      <c r="B1235" s="229"/>
      <c r="C1235" s="230"/>
      <c r="D1235" s="231" t="s">
        <v>152</v>
      </c>
      <c r="E1235" s="232" t="s">
        <v>1</v>
      </c>
      <c r="F1235" s="233" t="s">
        <v>191</v>
      </c>
      <c r="G1235" s="230"/>
      <c r="H1235" s="232" t="s">
        <v>1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9" t="s">
        <v>152</v>
      </c>
      <c r="AU1235" s="239" t="s">
        <v>150</v>
      </c>
      <c r="AV1235" s="13" t="s">
        <v>81</v>
      </c>
      <c r="AW1235" s="13" t="s">
        <v>30</v>
      </c>
      <c r="AX1235" s="13" t="s">
        <v>73</v>
      </c>
      <c r="AY1235" s="239" t="s">
        <v>142</v>
      </c>
    </row>
    <row r="1236" s="14" customFormat="1">
      <c r="A1236" s="14"/>
      <c r="B1236" s="240"/>
      <c r="C1236" s="241"/>
      <c r="D1236" s="231" t="s">
        <v>152</v>
      </c>
      <c r="E1236" s="242" t="s">
        <v>1</v>
      </c>
      <c r="F1236" s="243" t="s">
        <v>192</v>
      </c>
      <c r="G1236" s="241"/>
      <c r="H1236" s="244">
        <v>18.681999999999999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152</v>
      </c>
      <c r="AU1236" s="250" t="s">
        <v>150</v>
      </c>
      <c r="AV1236" s="14" t="s">
        <v>150</v>
      </c>
      <c r="AW1236" s="14" t="s">
        <v>30</v>
      </c>
      <c r="AX1236" s="14" t="s">
        <v>73</v>
      </c>
      <c r="AY1236" s="250" t="s">
        <v>142</v>
      </c>
    </row>
    <row r="1237" s="13" customFormat="1">
      <c r="A1237" s="13"/>
      <c r="B1237" s="229"/>
      <c r="C1237" s="230"/>
      <c r="D1237" s="231" t="s">
        <v>152</v>
      </c>
      <c r="E1237" s="232" t="s">
        <v>1</v>
      </c>
      <c r="F1237" s="233" t="s">
        <v>199</v>
      </c>
      <c r="G1237" s="230"/>
      <c r="H1237" s="232" t="s">
        <v>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9" t="s">
        <v>152</v>
      </c>
      <c r="AU1237" s="239" t="s">
        <v>150</v>
      </c>
      <c r="AV1237" s="13" t="s">
        <v>81</v>
      </c>
      <c r="AW1237" s="13" t="s">
        <v>30</v>
      </c>
      <c r="AX1237" s="13" t="s">
        <v>73</v>
      </c>
      <c r="AY1237" s="239" t="s">
        <v>142</v>
      </c>
    </row>
    <row r="1238" s="14" customFormat="1">
      <c r="A1238" s="14"/>
      <c r="B1238" s="240"/>
      <c r="C1238" s="241"/>
      <c r="D1238" s="231" t="s">
        <v>152</v>
      </c>
      <c r="E1238" s="242" t="s">
        <v>1</v>
      </c>
      <c r="F1238" s="243" t="s">
        <v>200</v>
      </c>
      <c r="G1238" s="241"/>
      <c r="H1238" s="244">
        <v>9.6669999999999998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152</v>
      </c>
      <c r="AU1238" s="250" t="s">
        <v>150</v>
      </c>
      <c r="AV1238" s="14" t="s">
        <v>150</v>
      </c>
      <c r="AW1238" s="14" t="s">
        <v>30</v>
      </c>
      <c r="AX1238" s="14" t="s">
        <v>73</v>
      </c>
      <c r="AY1238" s="250" t="s">
        <v>142</v>
      </c>
    </row>
    <row r="1239" s="15" customFormat="1">
      <c r="A1239" s="15"/>
      <c r="B1239" s="262"/>
      <c r="C1239" s="263"/>
      <c r="D1239" s="231" t="s">
        <v>152</v>
      </c>
      <c r="E1239" s="264" t="s">
        <v>1</v>
      </c>
      <c r="F1239" s="265" t="s">
        <v>173</v>
      </c>
      <c r="G1239" s="263"/>
      <c r="H1239" s="266">
        <v>64.001999999999995</v>
      </c>
      <c r="I1239" s="267"/>
      <c r="J1239" s="263"/>
      <c r="K1239" s="263"/>
      <c r="L1239" s="268"/>
      <c r="M1239" s="269"/>
      <c r="N1239" s="270"/>
      <c r="O1239" s="270"/>
      <c r="P1239" s="270"/>
      <c r="Q1239" s="270"/>
      <c r="R1239" s="270"/>
      <c r="S1239" s="270"/>
      <c r="T1239" s="271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72" t="s">
        <v>152</v>
      </c>
      <c r="AU1239" s="272" t="s">
        <v>150</v>
      </c>
      <c r="AV1239" s="15" t="s">
        <v>149</v>
      </c>
      <c r="AW1239" s="15" t="s">
        <v>30</v>
      </c>
      <c r="AX1239" s="15" t="s">
        <v>81</v>
      </c>
      <c r="AY1239" s="272" t="s">
        <v>142</v>
      </c>
    </row>
    <row r="1240" s="2" customFormat="1" ht="24.15" customHeight="1">
      <c r="A1240" s="38"/>
      <c r="B1240" s="39"/>
      <c r="C1240" s="215" t="s">
        <v>1255</v>
      </c>
      <c r="D1240" s="215" t="s">
        <v>145</v>
      </c>
      <c r="E1240" s="216" t="s">
        <v>1256</v>
      </c>
      <c r="F1240" s="217" t="s">
        <v>1257</v>
      </c>
      <c r="G1240" s="218" t="s">
        <v>148</v>
      </c>
      <c r="H1240" s="219">
        <v>2.4540000000000002</v>
      </c>
      <c r="I1240" s="220"/>
      <c r="J1240" s="221">
        <f>ROUND(I1240*H1240,2)</f>
        <v>0</v>
      </c>
      <c r="K1240" s="222"/>
      <c r="L1240" s="44"/>
      <c r="M1240" s="223" t="s">
        <v>1</v>
      </c>
      <c r="N1240" s="224" t="s">
        <v>39</v>
      </c>
      <c r="O1240" s="91"/>
      <c r="P1240" s="225">
        <f>O1240*H1240</f>
        <v>0</v>
      </c>
      <c r="Q1240" s="225">
        <v>0</v>
      </c>
      <c r="R1240" s="225">
        <f>Q1240*H1240</f>
        <v>0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265</v>
      </c>
      <c r="AT1240" s="227" t="s">
        <v>145</v>
      </c>
      <c r="AU1240" s="227" t="s">
        <v>150</v>
      </c>
      <c r="AY1240" s="17" t="s">
        <v>142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150</v>
      </c>
      <c r="BK1240" s="228">
        <f>ROUND(I1240*H1240,2)</f>
        <v>0</v>
      </c>
      <c r="BL1240" s="17" t="s">
        <v>265</v>
      </c>
      <c r="BM1240" s="227" t="s">
        <v>1258</v>
      </c>
    </row>
    <row r="1241" s="2" customFormat="1" ht="24.15" customHeight="1">
      <c r="A1241" s="38"/>
      <c r="B1241" s="39"/>
      <c r="C1241" s="215" t="s">
        <v>1259</v>
      </c>
      <c r="D1241" s="215" t="s">
        <v>145</v>
      </c>
      <c r="E1241" s="216" t="s">
        <v>1260</v>
      </c>
      <c r="F1241" s="217" t="s">
        <v>1261</v>
      </c>
      <c r="G1241" s="218" t="s">
        <v>148</v>
      </c>
      <c r="H1241" s="219">
        <v>2.4540000000000002</v>
      </c>
      <c r="I1241" s="220"/>
      <c r="J1241" s="221">
        <f>ROUND(I1241*H1241,2)</f>
        <v>0</v>
      </c>
      <c r="K1241" s="222"/>
      <c r="L1241" s="44"/>
      <c r="M1241" s="223" t="s">
        <v>1</v>
      </c>
      <c r="N1241" s="224" t="s">
        <v>39</v>
      </c>
      <c r="O1241" s="91"/>
      <c r="P1241" s="225">
        <f>O1241*H1241</f>
        <v>0</v>
      </c>
      <c r="Q1241" s="225">
        <v>0</v>
      </c>
      <c r="R1241" s="225">
        <f>Q1241*H1241</f>
        <v>0</v>
      </c>
      <c r="S1241" s="225">
        <v>0</v>
      </c>
      <c r="T1241" s="226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27" t="s">
        <v>265</v>
      </c>
      <c r="AT1241" s="227" t="s">
        <v>145</v>
      </c>
      <c r="AU1241" s="227" t="s">
        <v>150</v>
      </c>
      <c r="AY1241" s="17" t="s">
        <v>142</v>
      </c>
      <c r="BE1241" s="228">
        <f>IF(N1241="základní",J1241,0)</f>
        <v>0</v>
      </c>
      <c r="BF1241" s="228">
        <f>IF(N1241="snížená",J1241,0)</f>
        <v>0</v>
      </c>
      <c r="BG1241" s="228">
        <f>IF(N1241="zákl. přenesená",J1241,0)</f>
        <v>0</v>
      </c>
      <c r="BH1241" s="228">
        <f>IF(N1241="sníž. přenesená",J1241,0)</f>
        <v>0</v>
      </c>
      <c r="BI1241" s="228">
        <f>IF(N1241="nulová",J1241,0)</f>
        <v>0</v>
      </c>
      <c r="BJ1241" s="17" t="s">
        <v>150</v>
      </c>
      <c r="BK1241" s="228">
        <f>ROUND(I1241*H1241,2)</f>
        <v>0</v>
      </c>
      <c r="BL1241" s="17" t="s">
        <v>265</v>
      </c>
      <c r="BM1241" s="227" t="s">
        <v>1262</v>
      </c>
    </row>
    <row r="1242" s="12" customFormat="1" ht="22.8" customHeight="1">
      <c r="A1242" s="12"/>
      <c r="B1242" s="199"/>
      <c r="C1242" s="200"/>
      <c r="D1242" s="201" t="s">
        <v>72</v>
      </c>
      <c r="E1242" s="213" t="s">
        <v>1263</v>
      </c>
      <c r="F1242" s="213" t="s">
        <v>1264</v>
      </c>
      <c r="G1242" s="200"/>
      <c r="H1242" s="200"/>
      <c r="I1242" s="203"/>
      <c r="J1242" s="214">
        <f>BK1242</f>
        <v>0</v>
      </c>
      <c r="K1242" s="200"/>
      <c r="L1242" s="205"/>
      <c r="M1242" s="206"/>
      <c r="N1242" s="207"/>
      <c r="O1242" s="207"/>
      <c r="P1242" s="208">
        <f>SUM(P1243:P1253)</f>
        <v>0</v>
      </c>
      <c r="Q1242" s="207"/>
      <c r="R1242" s="208">
        <f>SUM(R1243:R1253)</f>
        <v>0.013461840000000001</v>
      </c>
      <c r="S1242" s="207"/>
      <c r="T1242" s="209">
        <f>SUM(T1243:T1253)</f>
        <v>0</v>
      </c>
      <c r="U1242" s="12"/>
      <c r="V1242" s="12"/>
      <c r="W1242" s="12"/>
      <c r="X1242" s="12"/>
      <c r="Y1242" s="12"/>
      <c r="Z1242" s="12"/>
      <c r="AA1242" s="12"/>
      <c r="AB1242" s="12"/>
      <c r="AC1242" s="12"/>
      <c r="AD1242" s="12"/>
      <c r="AE1242" s="12"/>
      <c r="AR1242" s="210" t="s">
        <v>150</v>
      </c>
      <c r="AT1242" s="211" t="s">
        <v>72</v>
      </c>
      <c r="AU1242" s="211" t="s">
        <v>81</v>
      </c>
      <c r="AY1242" s="210" t="s">
        <v>142</v>
      </c>
      <c r="BK1242" s="212">
        <f>SUM(BK1243:BK1253)</f>
        <v>0</v>
      </c>
    </row>
    <row r="1243" s="2" customFormat="1" ht="24.15" customHeight="1">
      <c r="A1243" s="38"/>
      <c r="B1243" s="39"/>
      <c r="C1243" s="215" t="s">
        <v>1265</v>
      </c>
      <c r="D1243" s="215" t="s">
        <v>145</v>
      </c>
      <c r="E1243" s="216" t="s">
        <v>1266</v>
      </c>
      <c r="F1243" s="217" t="s">
        <v>1267</v>
      </c>
      <c r="G1243" s="218" t="s">
        <v>169</v>
      </c>
      <c r="H1243" s="219">
        <v>0.75600000000000001</v>
      </c>
      <c r="I1243" s="220"/>
      <c r="J1243" s="221">
        <f>ROUND(I1243*H1243,2)</f>
        <v>0</v>
      </c>
      <c r="K1243" s="222"/>
      <c r="L1243" s="44"/>
      <c r="M1243" s="223" t="s">
        <v>1</v>
      </c>
      <c r="N1243" s="224" t="s">
        <v>39</v>
      </c>
      <c r="O1243" s="91"/>
      <c r="P1243" s="225">
        <f>O1243*H1243</f>
        <v>0</v>
      </c>
      <c r="Q1243" s="225">
        <v>0.01694</v>
      </c>
      <c r="R1243" s="225">
        <f>Q1243*H1243</f>
        <v>0.012806640000000001</v>
      </c>
      <c r="S1243" s="225">
        <v>0</v>
      </c>
      <c r="T1243" s="226">
        <f>S1243*H1243</f>
        <v>0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27" t="s">
        <v>265</v>
      </c>
      <c r="AT1243" s="227" t="s">
        <v>145</v>
      </c>
      <c r="AU1243" s="227" t="s">
        <v>150</v>
      </c>
      <c r="AY1243" s="17" t="s">
        <v>142</v>
      </c>
      <c r="BE1243" s="228">
        <f>IF(N1243="základní",J1243,0)</f>
        <v>0</v>
      </c>
      <c r="BF1243" s="228">
        <f>IF(N1243="snížená",J1243,0)</f>
        <v>0</v>
      </c>
      <c r="BG1243" s="228">
        <f>IF(N1243="zákl. přenesená",J1243,0)</f>
        <v>0</v>
      </c>
      <c r="BH1243" s="228">
        <f>IF(N1243="sníž. přenesená",J1243,0)</f>
        <v>0</v>
      </c>
      <c r="BI1243" s="228">
        <f>IF(N1243="nulová",J1243,0)</f>
        <v>0</v>
      </c>
      <c r="BJ1243" s="17" t="s">
        <v>150</v>
      </c>
      <c r="BK1243" s="228">
        <f>ROUND(I1243*H1243,2)</f>
        <v>0</v>
      </c>
      <c r="BL1243" s="17" t="s">
        <v>265</v>
      </c>
      <c r="BM1243" s="227" t="s">
        <v>1268</v>
      </c>
    </row>
    <row r="1244" s="13" customFormat="1">
      <c r="A1244" s="13"/>
      <c r="B1244" s="229"/>
      <c r="C1244" s="230"/>
      <c r="D1244" s="231" t="s">
        <v>152</v>
      </c>
      <c r="E1244" s="232" t="s">
        <v>1</v>
      </c>
      <c r="F1244" s="233" t="s">
        <v>1269</v>
      </c>
      <c r="G1244" s="230"/>
      <c r="H1244" s="232" t="s">
        <v>1</v>
      </c>
      <c r="I1244" s="234"/>
      <c r="J1244" s="230"/>
      <c r="K1244" s="230"/>
      <c r="L1244" s="235"/>
      <c r="M1244" s="236"/>
      <c r="N1244" s="237"/>
      <c r="O1244" s="237"/>
      <c r="P1244" s="237"/>
      <c r="Q1244" s="237"/>
      <c r="R1244" s="237"/>
      <c r="S1244" s="237"/>
      <c r="T1244" s="238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39" t="s">
        <v>152</v>
      </c>
      <c r="AU1244" s="239" t="s">
        <v>150</v>
      </c>
      <c r="AV1244" s="13" t="s">
        <v>81</v>
      </c>
      <c r="AW1244" s="13" t="s">
        <v>30</v>
      </c>
      <c r="AX1244" s="13" t="s">
        <v>73</v>
      </c>
      <c r="AY1244" s="239" t="s">
        <v>142</v>
      </c>
    </row>
    <row r="1245" s="14" customFormat="1">
      <c r="A1245" s="14"/>
      <c r="B1245" s="240"/>
      <c r="C1245" s="241"/>
      <c r="D1245" s="231" t="s">
        <v>152</v>
      </c>
      <c r="E1245" s="242" t="s">
        <v>1</v>
      </c>
      <c r="F1245" s="243" t="s">
        <v>1270</v>
      </c>
      <c r="G1245" s="241"/>
      <c r="H1245" s="244">
        <v>0.75600000000000001</v>
      </c>
      <c r="I1245" s="245"/>
      <c r="J1245" s="241"/>
      <c r="K1245" s="241"/>
      <c r="L1245" s="246"/>
      <c r="M1245" s="247"/>
      <c r="N1245" s="248"/>
      <c r="O1245" s="248"/>
      <c r="P1245" s="248"/>
      <c r="Q1245" s="248"/>
      <c r="R1245" s="248"/>
      <c r="S1245" s="248"/>
      <c r="T1245" s="249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0" t="s">
        <v>152</v>
      </c>
      <c r="AU1245" s="250" t="s">
        <v>150</v>
      </c>
      <c r="AV1245" s="14" t="s">
        <v>150</v>
      </c>
      <c r="AW1245" s="14" t="s">
        <v>30</v>
      </c>
      <c r="AX1245" s="14" t="s">
        <v>81</v>
      </c>
      <c r="AY1245" s="250" t="s">
        <v>142</v>
      </c>
    </row>
    <row r="1246" s="2" customFormat="1" ht="14.4" customHeight="1">
      <c r="A1246" s="38"/>
      <c r="B1246" s="39"/>
      <c r="C1246" s="215" t="s">
        <v>1271</v>
      </c>
      <c r="D1246" s="215" t="s">
        <v>145</v>
      </c>
      <c r="E1246" s="216" t="s">
        <v>1272</v>
      </c>
      <c r="F1246" s="217" t="s">
        <v>1273</v>
      </c>
      <c r="G1246" s="218" t="s">
        <v>286</v>
      </c>
      <c r="H1246" s="219">
        <v>2.52</v>
      </c>
      <c r="I1246" s="220"/>
      <c r="J1246" s="221">
        <f>ROUND(I1246*H1246,2)</f>
        <v>0</v>
      </c>
      <c r="K1246" s="222"/>
      <c r="L1246" s="44"/>
      <c r="M1246" s="223" t="s">
        <v>1</v>
      </c>
      <c r="N1246" s="224" t="s">
        <v>39</v>
      </c>
      <c r="O1246" s="91"/>
      <c r="P1246" s="225">
        <f>O1246*H1246</f>
        <v>0</v>
      </c>
      <c r="Q1246" s="225">
        <v>0.00025999999999999998</v>
      </c>
      <c r="R1246" s="225">
        <f>Q1246*H1246</f>
        <v>0.00065519999999999999</v>
      </c>
      <c r="S1246" s="225">
        <v>0</v>
      </c>
      <c r="T1246" s="226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27" t="s">
        <v>265</v>
      </c>
      <c r="AT1246" s="227" t="s">
        <v>145</v>
      </c>
      <c r="AU1246" s="227" t="s">
        <v>150</v>
      </c>
      <c r="AY1246" s="17" t="s">
        <v>142</v>
      </c>
      <c r="BE1246" s="228">
        <f>IF(N1246="základní",J1246,0)</f>
        <v>0</v>
      </c>
      <c r="BF1246" s="228">
        <f>IF(N1246="snížená",J1246,0)</f>
        <v>0</v>
      </c>
      <c r="BG1246" s="228">
        <f>IF(N1246="zákl. přenesená",J1246,0)</f>
        <v>0</v>
      </c>
      <c r="BH1246" s="228">
        <f>IF(N1246="sníž. přenesená",J1246,0)</f>
        <v>0</v>
      </c>
      <c r="BI1246" s="228">
        <f>IF(N1246="nulová",J1246,0)</f>
        <v>0</v>
      </c>
      <c r="BJ1246" s="17" t="s">
        <v>150</v>
      </c>
      <c r="BK1246" s="228">
        <f>ROUND(I1246*H1246,2)</f>
        <v>0</v>
      </c>
      <c r="BL1246" s="17" t="s">
        <v>265</v>
      </c>
      <c r="BM1246" s="227" t="s">
        <v>1274</v>
      </c>
    </row>
    <row r="1247" s="13" customFormat="1">
      <c r="A1247" s="13"/>
      <c r="B1247" s="229"/>
      <c r="C1247" s="230"/>
      <c r="D1247" s="231" t="s">
        <v>152</v>
      </c>
      <c r="E1247" s="232" t="s">
        <v>1</v>
      </c>
      <c r="F1247" s="233" t="s">
        <v>1269</v>
      </c>
      <c r="G1247" s="230"/>
      <c r="H1247" s="232" t="s">
        <v>1</v>
      </c>
      <c r="I1247" s="234"/>
      <c r="J1247" s="230"/>
      <c r="K1247" s="230"/>
      <c r="L1247" s="235"/>
      <c r="M1247" s="236"/>
      <c r="N1247" s="237"/>
      <c r="O1247" s="237"/>
      <c r="P1247" s="237"/>
      <c r="Q1247" s="237"/>
      <c r="R1247" s="237"/>
      <c r="S1247" s="237"/>
      <c r="T1247" s="238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9" t="s">
        <v>152</v>
      </c>
      <c r="AU1247" s="239" t="s">
        <v>150</v>
      </c>
      <c r="AV1247" s="13" t="s">
        <v>81</v>
      </c>
      <c r="AW1247" s="13" t="s">
        <v>30</v>
      </c>
      <c r="AX1247" s="13" t="s">
        <v>73</v>
      </c>
      <c r="AY1247" s="239" t="s">
        <v>142</v>
      </c>
    </row>
    <row r="1248" s="14" customFormat="1">
      <c r="A1248" s="14"/>
      <c r="B1248" s="240"/>
      <c r="C1248" s="241"/>
      <c r="D1248" s="231" t="s">
        <v>152</v>
      </c>
      <c r="E1248" s="242" t="s">
        <v>1</v>
      </c>
      <c r="F1248" s="243" t="s">
        <v>1275</v>
      </c>
      <c r="G1248" s="241"/>
      <c r="H1248" s="244">
        <v>2.52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0" t="s">
        <v>152</v>
      </c>
      <c r="AU1248" s="250" t="s">
        <v>150</v>
      </c>
      <c r="AV1248" s="14" t="s">
        <v>150</v>
      </c>
      <c r="AW1248" s="14" t="s">
        <v>30</v>
      </c>
      <c r="AX1248" s="14" t="s">
        <v>81</v>
      </c>
      <c r="AY1248" s="250" t="s">
        <v>142</v>
      </c>
    </row>
    <row r="1249" s="2" customFormat="1" ht="14.4" customHeight="1">
      <c r="A1249" s="38"/>
      <c r="B1249" s="39"/>
      <c r="C1249" s="215" t="s">
        <v>1276</v>
      </c>
      <c r="D1249" s="215" t="s">
        <v>145</v>
      </c>
      <c r="E1249" s="216" t="s">
        <v>1277</v>
      </c>
      <c r="F1249" s="217" t="s">
        <v>1278</v>
      </c>
      <c r="G1249" s="218" t="s">
        <v>169</v>
      </c>
      <c r="H1249" s="219">
        <v>0.75600000000000001</v>
      </c>
      <c r="I1249" s="220"/>
      <c r="J1249" s="221">
        <f>ROUND(I1249*H1249,2)</f>
        <v>0</v>
      </c>
      <c r="K1249" s="222"/>
      <c r="L1249" s="44"/>
      <c r="M1249" s="223" t="s">
        <v>1</v>
      </c>
      <c r="N1249" s="224" t="s">
        <v>39</v>
      </c>
      <c r="O1249" s="91"/>
      <c r="P1249" s="225">
        <f>O1249*H1249</f>
        <v>0</v>
      </c>
      <c r="Q1249" s="225">
        <v>0</v>
      </c>
      <c r="R1249" s="225">
        <f>Q1249*H1249</f>
        <v>0</v>
      </c>
      <c r="S1249" s="225">
        <v>0</v>
      </c>
      <c r="T1249" s="226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27" t="s">
        <v>265</v>
      </c>
      <c r="AT1249" s="227" t="s">
        <v>145</v>
      </c>
      <c r="AU1249" s="227" t="s">
        <v>150</v>
      </c>
      <c r="AY1249" s="17" t="s">
        <v>142</v>
      </c>
      <c r="BE1249" s="228">
        <f>IF(N1249="základní",J1249,0)</f>
        <v>0</v>
      </c>
      <c r="BF1249" s="228">
        <f>IF(N1249="snížená",J1249,0)</f>
        <v>0</v>
      </c>
      <c r="BG1249" s="228">
        <f>IF(N1249="zákl. přenesená",J1249,0)</f>
        <v>0</v>
      </c>
      <c r="BH1249" s="228">
        <f>IF(N1249="sníž. přenesená",J1249,0)</f>
        <v>0</v>
      </c>
      <c r="BI1249" s="228">
        <f>IF(N1249="nulová",J1249,0)</f>
        <v>0</v>
      </c>
      <c r="BJ1249" s="17" t="s">
        <v>150</v>
      </c>
      <c r="BK1249" s="228">
        <f>ROUND(I1249*H1249,2)</f>
        <v>0</v>
      </c>
      <c r="BL1249" s="17" t="s">
        <v>265</v>
      </c>
      <c r="BM1249" s="227" t="s">
        <v>1279</v>
      </c>
    </row>
    <row r="1250" s="13" customFormat="1">
      <c r="A1250" s="13"/>
      <c r="B1250" s="229"/>
      <c r="C1250" s="230"/>
      <c r="D1250" s="231" t="s">
        <v>152</v>
      </c>
      <c r="E1250" s="232" t="s">
        <v>1</v>
      </c>
      <c r="F1250" s="233" t="s">
        <v>1269</v>
      </c>
      <c r="G1250" s="230"/>
      <c r="H1250" s="232" t="s">
        <v>1</v>
      </c>
      <c r="I1250" s="234"/>
      <c r="J1250" s="230"/>
      <c r="K1250" s="230"/>
      <c r="L1250" s="235"/>
      <c r="M1250" s="236"/>
      <c r="N1250" s="237"/>
      <c r="O1250" s="237"/>
      <c r="P1250" s="237"/>
      <c r="Q1250" s="237"/>
      <c r="R1250" s="237"/>
      <c r="S1250" s="237"/>
      <c r="T1250" s="23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9" t="s">
        <v>152</v>
      </c>
      <c r="AU1250" s="239" t="s">
        <v>150</v>
      </c>
      <c r="AV1250" s="13" t="s">
        <v>81</v>
      </c>
      <c r="AW1250" s="13" t="s">
        <v>30</v>
      </c>
      <c r="AX1250" s="13" t="s">
        <v>73</v>
      </c>
      <c r="AY1250" s="239" t="s">
        <v>142</v>
      </c>
    </row>
    <row r="1251" s="14" customFormat="1">
      <c r="A1251" s="14"/>
      <c r="B1251" s="240"/>
      <c r="C1251" s="241"/>
      <c r="D1251" s="231" t="s">
        <v>152</v>
      </c>
      <c r="E1251" s="242" t="s">
        <v>1</v>
      </c>
      <c r="F1251" s="243" t="s">
        <v>1270</v>
      </c>
      <c r="G1251" s="241"/>
      <c r="H1251" s="244">
        <v>0.75600000000000001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152</v>
      </c>
      <c r="AU1251" s="250" t="s">
        <v>150</v>
      </c>
      <c r="AV1251" s="14" t="s">
        <v>150</v>
      </c>
      <c r="AW1251" s="14" t="s">
        <v>30</v>
      </c>
      <c r="AX1251" s="14" t="s">
        <v>81</v>
      </c>
      <c r="AY1251" s="250" t="s">
        <v>142</v>
      </c>
    </row>
    <row r="1252" s="2" customFormat="1" ht="24.15" customHeight="1">
      <c r="A1252" s="38"/>
      <c r="B1252" s="39"/>
      <c r="C1252" s="215" t="s">
        <v>1280</v>
      </c>
      <c r="D1252" s="215" t="s">
        <v>145</v>
      </c>
      <c r="E1252" s="216" t="s">
        <v>1281</v>
      </c>
      <c r="F1252" s="217" t="s">
        <v>1282</v>
      </c>
      <c r="G1252" s="218" t="s">
        <v>148</v>
      </c>
      <c r="H1252" s="219">
        <v>0.012999999999999999</v>
      </c>
      <c r="I1252" s="220"/>
      <c r="J1252" s="221">
        <f>ROUND(I1252*H1252,2)</f>
        <v>0</v>
      </c>
      <c r="K1252" s="222"/>
      <c r="L1252" s="44"/>
      <c r="M1252" s="223" t="s">
        <v>1</v>
      </c>
      <c r="N1252" s="224" t="s">
        <v>39</v>
      </c>
      <c r="O1252" s="91"/>
      <c r="P1252" s="225">
        <f>O1252*H1252</f>
        <v>0</v>
      </c>
      <c r="Q1252" s="225">
        <v>0</v>
      </c>
      <c r="R1252" s="225">
        <f>Q1252*H1252</f>
        <v>0</v>
      </c>
      <c r="S1252" s="225">
        <v>0</v>
      </c>
      <c r="T1252" s="226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27" t="s">
        <v>265</v>
      </c>
      <c r="AT1252" s="227" t="s">
        <v>145</v>
      </c>
      <c r="AU1252" s="227" t="s">
        <v>150</v>
      </c>
      <c r="AY1252" s="17" t="s">
        <v>142</v>
      </c>
      <c r="BE1252" s="228">
        <f>IF(N1252="základní",J1252,0)</f>
        <v>0</v>
      </c>
      <c r="BF1252" s="228">
        <f>IF(N1252="snížená",J1252,0)</f>
        <v>0</v>
      </c>
      <c r="BG1252" s="228">
        <f>IF(N1252="zákl. přenesená",J1252,0)</f>
        <v>0</v>
      </c>
      <c r="BH1252" s="228">
        <f>IF(N1252="sníž. přenesená",J1252,0)</f>
        <v>0</v>
      </c>
      <c r="BI1252" s="228">
        <f>IF(N1252="nulová",J1252,0)</f>
        <v>0</v>
      </c>
      <c r="BJ1252" s="17" t="s">
        <v>150</v>
      </c>
      <c r="BK1252" s="228">
        <f>ROUND(I1252*H1252,2)</f>
        <v>0</v>
      </c>
      <c r="BL1252" s="17" t="s">
        <v>265</v>
      </c>
      <c r="BM1252" s="227" t="s">
        <v>1283</v>
      </c>
    </row>
    <row r="1253" s="2" customFormat="1" ht="24.15" customHeight="1">
      <c r="A1253" s="38"/>
      <c r="B1253" s="39"/>
      <c r="C1253" s="215" t="s">
        <v>1284</v>
      </c>
      <c r="D1253" s="215" t="s">
        <v>145</v>
      </c>
      <c r="E1253" s="216" t="s">
        <v>1285</v>
      </c>
      <c r="F1253" s="217" t="s">
        <v>1286</v>
      </c>
      <c r="G1253" s="218" t="s">
        <v>148</v>
      </c>
      <c r="H1253" s="219">
        <v>0.012999999999999999</v>
      </c>
      <c r="I1253" s="220"/>
      <c r="J1253" s="221">
        <f>ROUND(I1253*H1253,2)</f>
        <v>0</v>
      </c>
      <c r="K1253" s="222"/>
      <c r="L1253" s="44"/>
      <c r="M1253" s="223" t="s">
        <v>1</v>
      </c>
      <c r="N1253" s="224" t="s">
        <v>39</v>
      </c>
      <c r="O1253" s="91"/>
      <c r="P1253" s="225">
        <f>O1253*H1253</f>
        <v>0</v>
      </c>
      <c r="Q1253" s="225">
        <v>0</v>
      </c>
      <c r="R1253" s="225">
        <f>Q1253*H1253</f>
        <v>0</v>
      </c>
      <c r="S1253" s="225">
        <v>0</v>
      </c>
      <c r="T1253" s="226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7" t="s">
        <v>265</v>
      </c>
      <c r="AT1253" s="227" t="s">
        <v>145</v>
      </c>
      <c r="AU1253" s="227" t="s">
        <v>150</v>
      </c>
      <c r="AY1253" s="17" t="s">
        <v>142</v>
      </c>
      <c r="BE1253" s="228">
        <f>IF(N1253="základní",J1253,0)</f>
        <v>0</v>
      </c>
      <c r="BF1253" s="228">
        <f>IF(N1253="snížená",J1253,0)</f>
        <v>0</v>
      </c>
      <c r="BG1253" s="228">
        <f>IF(N1253="zákl. přenesená",J1253,0)</f>
        <v>0</v>
      </c>
      <c r="BH1253" s="228">
        <f>IF(N1253="sníž. přenesená",J1253,0)</f>
        <v>0</v>
      </c>
      <c r="BI1253" s="228">
        <f>IF(N1253="nulová",J1253,0)</f>
        <v>0</v>
      </c>
      <c r="BJ1253" s="17" t="s">
        <v>150</v>
      </c>
      <c r="BK1253" s="228">
        <f>ROUND(I1253*H1253,2)</f>
        <v>0</v>
      </c>
      <c r="BL1253" s="17" t="s">
        <v>265</v>
      </c>
      <c r="BM1253" s="227" t="s">
        <v>1287</v>
      </c>
    </row>
    <row r="1254" s="12" customFormat="1" ht="22.8" customHeight="1">
      <c r="A1254" s="12"/>
      <c r="B1254" s="199"/>
      <c r="C1254" s="200"/>
      <c r="D1254" s="201" t="s">
        <v>72</v>
      </c>
      <c r="E1254" s="213" t="s">
        <v>1288</v>
      </c>
      <c r="F1254" s="213" t="s">
        <v>1289</v>
      </c>
      <c r="G1254" s="200"/>
      <c r="H1254" s="200"/>
      <c r="I1254" s="203"/>
      <c r="J1254" s="214">
        <f>BK1254</f>
        <v>0</v>
      </c>
      <c r="K1254" s="200"/>
      <c r="L1254" s="205"/>
      <c r="M1254" s="206"/>
      <c r="N1254" s="207"/>
      <c r="O1254" s="207"/>
      <c r="P1254" s="208">
        <f>SUM(P1255:P1439)</f>
        <v>0</v>
      </c>
      <c r="Q1254" s="207"/>
      <c r="R1254" s="208">
        <f>SUM(R1255:R1439)</f>
        <v>0.33116066</v>
      </c>
      <c r="S1254" s="207"/>
      <c r="T1254" s="209">
        <f>SUM(T1255:T1439)</f>
        <v>0.31037801999999998</v>
      </c>
      <c r="U1254" s="12"/>
      <c r="V1254" s="12"/>
      <c r="W1254" s="12"/>
      <c r="X1254" s="12"/>
      <c r="Y1254" s="12"/>
      <c r="Z1254" s="12"/>
      <c r="AA1254" s="12"/>
      <c r="AB1254" s="12"/>
      <c r="AC1254" s="12"/>
      <c r="AD1254" s="12"/>
      <c r="AE1254" s="12"/>
      <c r="AR1254" s="210" t="s">
        <v>150</v>
      </c>
      <c r="AT1254" s="211" t="s">
        <v>72</v>
      </c>
      <c r="AU1254" s="211" t="s">
        <v>81</v>
      </c>
      <c r="AY1254" s="210" t="s">
        <v>142</v>
      </c>
      <c r="BK1254" s="212">
        <f>SUM(BK1255:BK1439)</f>
        <v>0</v>
      </c>
    </row>
    <row r="1255" s="2" customFormat="1" ht="14.4" customHeight="1">
      <c r="A1255" s="38"/>
      <c r="B1255" s="39"/>
      <c r="C1255" s="215" t="s">
        <v>1290</v>
      </c>
      <c r="D1255" s="215" t="s">
        <v>145</v>
      </c>
      <c r="E1255" s="216" t="s">
        <v>1291</v>
      </c>
      <c r="F1255" s="217" t="s">
        <v>1292</v>
      </c>
      <c r="G1255" s="218" t="s">
        <v>169</v>
      </c>
      <c r="H1255" s="219">
        <v>0.35999999999999999</v>
      </c>
      <c r="I1255" s="220"/>
      <c r="J1255" s="221">
        <f>ROUND(I1255*H1255,2)</f>
        <v>0</v>
      </c>
      <c r="K1255" s="222"/>
      <c r="L1255" s="44"/>
      <c r="M1255" s="223" t="s">
        <v>1</v>
      </c>
      <c r="N1255" s="224" t="s">
        <v>39</v>
      </c>
      <c r="O1255" s="91"/>
      <c r="P1255" s="225">
        <f>O1255*H1255</f>
        <v>0</v>
      </c>
      <c r="Q1255" s="225">
        <v>0</v>
      </c>
      <c r="R1255" s="225">
        <f>Q1255*H1255</f>
        <v>0</v>
      </c>
      <c r="S1255" s="225">
        <v>0.024649999999999998</v>
      </c>
      <c r="T1255" s="226">
        <f>S1255*H1255</f>
        <v>0.0088739999999999982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265</v>
      </c>
      <c r="AT1255" s="227" t="s">
        <v>145</v>
      </c>
      <c r="AU1255" s="227" t="s">
        <v>150</v>
      </c>
      <c r="AY1255" s="17" t="s">
        <v>142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150</v>
      </c>
      <c r="BK1255" s="228">
        <f>ROUND(I1255*H1255,2)</f>
        <v>0</v>
      </c>
      <c r="BL1255" s="17" t="s">
        <v>265</v>
      </c>
      <c r="BM1255" s="227" t="s">
        <v>1293</v>
      </c>
    </row>
    <row r="1256" s="13" customFormat="1">
      <c r="A1256" s="13"/>
      <c r="B1256" s="229"/>
      <c r="C1256" s="230"/>
      <c r="D1256" s="231" t="s">
        <v>152</v>
      </c>
      <c r="E1256" s="232" t="s">
        <v>1</v>
      </c>
      <c r="F1256" s="233" t="s">
        <v>967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152</v>
      </c>
      <c r="AU1256" s="239" t="s">
        <v>150</v>
      </c>
      <c r="AV1256" s="13" t="s">
        <v>81</v>
      </c>
      <c r="AW1256" s="13" t="s">
        <v>30</v>
      </c>
      <c r="AX1256" s="13" t="s">
        <v>73</v>
      </c>
      <c r="AY1256" s="239" t="s">
        <v>142</v>
      </c>
    </row>
    <row r="1257" s="14" customFormat="1">
      <c r="A1257" s="14"/>
      <c r="B1257" s="240"/>
      <c r="C1257" s="241"/>
      <c r="D1257" s="231" t="s">
        <v>152</v>
      </c>
      <c r="E1257" s="242" t="s">
        <v>1</v>
      </c>
      <c r="F1257" s="243" t="s">
        <v>1294</v>
      </c>
      <c r="G1257" s="241"/>
      <c r="H1257" s="244">
        <v>0.35999999999999999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152</v>
      </c>
      <c r="AU1257" s="250" t="s">
        <v>150</v>
      </c>
      <c r="AV1257" s="14" t="s">
        <v>150</v>
      </c>
      <c r="AW1257" s="14" t="s">
        <v>30</v>
      </c>
      <c r="AX1257" s="14" t="s">
        <v>81</v>
      </c>
      <c r="AY1257" s="250" t="s">
        <v>142</v>
      </c>
    </row>
    <row r="1258" s="2" customFormat="1" ht="24.15" customHeight="1">
      <c r="A1258" s="38"/>
      <c r="B1258" s="39"/>
      <c r="C1258" s="215" t="s">
        <v>1295</v>
      </c>
      <c r="D1258" s="215" t="s">
        <v>145</v>
      </c>
      <c r="E1258" s="216" t="s">
        <v>1296</v>
      </c>
      <c r="F1258" s="217" t="s">
        <v>1297</v>
      </c>
      <c r="G1258" s="218" t="s">
        <v>164</v>
      </c>
      <c r="H1258" s="219">
        <v>3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0</v>
      </c>
      <c r="R1258" s="225">
        <f>Q1258*H1258</f>
        <v>0</v>
      </c>
      <c r="S1258" s="225">
        <v>0</v>
      </c>
      <c r="T1258" s="226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265</v>
      </c>
      <c r="AT1258" s="227" t="s">
        <v>145</v>
      </c>
      <c r="AU1258" s="227" t="s">
        <v>150</v>
      </c>
      <c r="AY1258" s="17" t="s">
        <v>142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150</v>
      </c>
      <c r="BK1258" s="228">
        <f>ROUND(I1258*H1258,2)</f>
        <v>0</v>
      </c>
      <c r="BL1258" s="17" t="s">
        <v>265</v>
      </c>
      <c r="BM1258" s="227" t="s">
        <v>1298</v>
      </c>
    </row>
    <row r="1259" s="13" customFormat="1">
      <c r="A1259" s="13"/>
      <c r="B1259" s="229"/>
      <c r="C1259" s="230"/>
      <c r="D1259" s="231" t="s">
        <v>152</v>
      </c>
      <c r="E1259" s="232" t="s">
        <v>1</v>
      </c>
      <c r="F1259" s="233" t="s">
        <v>659</v>
      </c>
      <c r="G1259" s="230"/>
      <c r="H1259" s="232" t="s">
        <v>1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9" t="s">
        <v>152</v>
      </c>
      <c r="AU1259" s="239" t="s">
        <v>150</v>
      </c>
      <c r="AV1259" s="13" t="s">
        <v>81</v>
      </c>
      <c r="AW1259" s="13" t="s">
        <v>30</v>
      </c>
      <c r="AX1259" s="13" t="s">
        <v>73</v>
      </c>
      <c r="AY1259" s="239" t="s">
        <v>142</v>
      </c>
    </row>
    <row r="1260" s="14" customFormat="1">
      <c r="A1260" s="14"/>
      <c r="B1260" s="240"/>
      <c r="C1260" s="241"/>
      <c r="D1260" s="231" t="s">
        <v>152</v>
      </c>
      <c r="E1260" s="242" t="s">
        <v>1</v>
      </c>
      <c r="F1260" s="243" t="s">
        <v>81</v>
      </c>
      <c r="G1260" s="241"/>
      <c r="H1260" s="244">
        <v>1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152</v>
      </c>
      <c r="AU1260" s="250" t="s">
        <v>150</v>
      </c>
      <c r="AV1260" s="14" t="s">
        <v>150</v>
      </c>
      <c r="AW1260" s="14" t="s">
        <v>30</v>
      </c>
      <c r="AX1260" s="14" t="s">
        <v>73</v>
      </c>
      <c r="AY1260" s="250" t="s">
        <v>142</v>
      </c>
    </row>
    <row r="1261" s="13" customFormat="1">
      <c r="A1261" s="13"/>
      <c r="B1261" s="229"/>
      <c r="C1261" s="230"/>
      <c r="D1261" s="231" t="s">
        <v>152</v>
      </c>
      <c r="E1261" s="232" t="s">
        <v>1</v>
      </c>
      <c r="F1261" s="233" t="s">
        <v>660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152</v>
      </c>
      <c r="AU1261" s="239" t="s">
        <v>150</v>
      </c>
      <c r="AV1261" s="13" t="s">
        <v>81</v>
      </c>
      <c r="AW1261" s="13" t="s">
        <v>30</v>
      </c>
      <c r="AX1261" s="13" t="s">
        <v>73</v>
      </c>
      <c r="AY1261" s="239" t="s">
        <v>142</v>
      </c>
    </row>
    <row r="1262" s="14" customFormat="1">
      <c r="A1262" s="14"/>
      <c r="B1262" s="240"/>
      <c r="C1262" s="241"/>
      <c r="D1262" s="231" t="s">
        <v>152</v>
      </c>
      <c r="E1262" s="242" t="s">
        <v>1</v>
      </c>
      <c r="F1262" s="243" t="s">
        <v>81</v>
      </c>
      <c r="G1262" s="241"/>
      <c r="H1262" s="244">
        <v>1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152</v>
      </c>
      <c r="AU1262" s="250" t="s">
        <v>150</v>
      </c>
      <c r="AV1262" s="14" t="s">
        <v>150</v>
      </c>
      <c r="AW1262" s="14" t="s">
        <v>30</v>
      </c>
      <c r="AX1262" s="14" t="s">
        <v>73</v>
      </c>
      <c r="AY1262" s="250" t="s">
        <v>142</v>
      </c>
    </row>
    <row r="1263" s="13" customFormat="1">
      <c r="A1263" s="13"/>
      <c r="B1263" s="229"/>
      <c r="C1263" s="230"/>
      <c r="D1263" s="231" t="s">
        <v>152</v>
      </c>
      <c r="E1263" s="232" t="s">
        <v>1</v>
      </c>
      <c r="F1263" s="233" t="s">
        <v>419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152</v>
      </c>
      <c r="AU1263" s="239" t="s">
        <v>150</v>
      </c>
      <c r="AV1263" s="13" t="s">
        <v>81</v>
      </c>
      <c r="AW1263" s="13" t="s">
        <v>30</v>
      </c>
      <c r="AX1263" s="13" t="s">
        <v>73</v>
      </c>
      <c r="AY1263" s="239" t="s">
        <v>142</v>
      </c>
    </row>
    <row r="1264" s="14" customFormat="1">
      <c r="A1264" s="14"/>
      <c r="B1264" s="240"/>
      <c r="C1264" s="241"/>
      <c r="D1264" s="231" t="s">
        <v>152</v>
      </c>
      <c r="E1264" s="242" t="s">
        <v>1</v>
      </c>
      <c r="F1264" s="243" t="s">
        <v>81</v>
      </c>
      <c r="G1264" s="241"/>
      <c r="H1264" s="244">
        <v>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152</v>
      </c>
      <c r="AU1264" s="250" t="s">
        <v>150</v>
      </c>
      <c r="AV1264" s="14" t="s">
        <v>150</v>
      </c>
      <c r="AW1264" s="14" t="s">
        <v>30</v>
      </c>
      <c r="AX1264" s="14" t="s">
        <v>73</v>
      </c>
      <c r="AY1264" s="250" t="s">
        <v>142</v>
      </c>
    </row>
    <row r="1265" s="15" customFormat="1">
      <c r="A1265" s="15"/>
      <c r="B1265" s="262"/>
      <c r="C1265" s="263"/>
      <c r="D1265" s="231" t="s">
        <v>152</v>
      </c>
      <c r="E1265" s="264" t="s">
        <v>1</v>
      </c>
      <c r="F1265" s="265" t="s">
        <v>173</v>
      </c>
      <c r="G1265" s="263"/>
      <c r="H1265" s="266">
        <v>3</v>
      </c>
      <c r="I1265" s="267"/>
      <c r="J1265" s="263"/>
      <c r="K1265" s="263"/>
      <c r="L1265" s="268"/>
      <c r="M1265" s="269"/>
      <c r="N1265" s="270"/>
      <c r="O1265" s="270"/>
      <c r="P1265" s="270"/>
      <c r="Q1265" s="270"/>
      <c r="R1265" s="270"/>
      <c r="S1265" s="270"/>
      <c r="T1265" s="271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72" t="s">
        <v>152</v>
      </c>
      <c r="AU1265" s="272" t="s">
        <v>150</v>
      </c>
      <c r="AV1265" s="15" t="s">
        <v>149</v>
      </c>
      <c r="AW1265" s="15" t="s">
        <v>30</v>
      </c>
      <c r="AX1265" s="15" t="s">
        <v>81</v>
      </c>
      <c r="AY1265" s="272" t="s">
        <v>142</v>
      </c>
    </row>
    <row r="1266" s="2" customFormat="1" ht="24.15" customHeight="1">
      <c r="A1266" s="38"/>
      <c r="B1266" s="39"/>
      <c r="C1266" s="251" t="s">
        <v>1299</v>
      </c>
      <c r="D1266" s="251" t="s">
        <v>155</v>
      </c>
      <c r="E1266" s="252" t="s">
        <v>1300</v>
      </c>
      <c r="F1266" s="253" t="s">
        <v>1301</v>
      </c>
      <c r="G1266" s="254" t="s">
        <v>164</v>
      </c>
      <c r="H1266" s="255">
        <v>3</v>
      </c>
      <c r="I1266" s="256"/>
      <c r="J1266" s="257">
        <f>ROUND(I1266*H1266,2)</f>
        <v>0</v>
      </c>
      <c r="K1266" s="258"/>
      <c r="L1266" s="259"/>
      <c r="M1266" s="260" t="s">
        <v>1</v>
      </c>
      <c r="N1266" s="261" t="s">
        <v>39</v>
      </c>
      <c r="O1266" s="91"/>
      <c r="P1266" s="225">
        <f>O1266*H1266</f>
        <v>0</v>
      </c>
      <c r="Q1266" s="225">
        <v>0.014500000000000001</v>
      </c>
      <c r="R1266" s="225">
        <f>Q1266*H1266</f>
        <v>0.043500000000000004</v>
      </c>
      <c r="S1266" s="225">
        <v>0</v>
      </c>
      <c r="T1266" s="226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347</v>
      </c>
      <c r="AT1266" s="227" t="s">
        <v>155</v>
      </c>
      <c r="AU1266" s="227" t="s">
        <v>150</v>
      </c>
      <c r="AY1266" s="17" t="s">
        <v>142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150</v>
      </c>
      <c r="BK1266" s="228">
        <f>ROUND(I1266*H1266,2)</f>
        <v>0</v>
      </c>
      <c r="BL1266" s="17" t="s">
        <v>265</v>
      </c>
      <c r="BM1266" s="227" t="s">
        <v>1302</v>
      </c>
    </row>
    <row r="1267" s="13" customFormat="1">
      <c r="A1267" s="13"/>
      <c r="B1267" s="229"/>
      <c r="C1267" s="230"/>
      <c r="D1267" s="231" t="s">
        <v>152</v>
      </c>
      <c r="E1267" s="232" t="s">
        <v>1</v>
      </c>
      <c r="F1267" s="233" t="s">
        <v>659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152</v>
      </c>
      <c r="AU1267" s="239" t="s">
        <v>150</v>
      </c>
      <c r="AV1267" s="13" t="s">
        <v>81</v>
      </c>
      <c r="AW1267" s="13" t="s">
        <v>30</v>
      </c>
      <c r="AX1267" s="13" t="s">
        <v>73</v>
      </c>
      <c r="AY1267" s="239" t="s">
        <v>142</v>
      </c>
    </row>
    <row r="1268" s="14" customFormat="1">
      <c r="A1268" s="14"/>
      <c r="B1268" s="240"/>
      <c r="C1268" s="241"/>
      <c r="D1268" s="231" t="s">
        <v>152</v>
      </c>
      <c r="E1268" s="242" t="s">
        <v>1</v>
      </c>
      <c r="F1268" s="243" t="s">
        <v>81</v>
      </c>
      <c r="G1268" s="241"/>
      <c r="H1268" s="244">
        <v>1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152</v>
      </c>
      <c r="AU1268" s="250" t="s">
        <v>150</v>
      </c>
      <c r="AV1268" s="14" t="s">
        <v>150</v>
      </c>
      <c r="AW1268" s="14" t="s">
        <v>30</v>
      </c>
      <c r="AX1268" s="14" t="s">
        <v>73</v>
      </c>
      <c r="AY1268" s="250" t="s">
        <v>142</v>
      </c>
    </row>
    <row r="1269" s="13" customFormat="1">
      <c r="A1269" s="13"/>
      <c r="B1269" s="229"/>
      <c r="C1269" s="230"/>
      <c r="D1269" s="231" t="s">
        <v>152</v>
      </c>
      <c r="E1269" s="232" t="s">
        <v>1</v>
      </c>
      <c r="F1269" s="233" t="s">
        <v>660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152</v>
      </c>
      <c r="AU1269" s="239" t="s">
        <v>150</v>
      </c>
      <c r="AV1269" s="13" t="s">
        <v>81</v>
      </c>
      <c r="AW1269" s="13" t="s">
        <v>30</v>
      </c>
      <c r="AX1269" s="13" t="s">
        <v>73</v>
      </c>
      <c r="AY1269" s="239" t="s">
        <v>142</v>
      </c>
    </row>
    <row r="1270" s="14" customFormat="1">
      <c r="A1270" s="14"/>
      <c r="B1270" s="240"/>
      <c r="C1270" s="241"/>
      <c r="D1270" s="231" t="s">
        <v>152</v>
      </c>
      <c r="E1270" s="242" t="s">
        <v>1</v>
      </c>
      <c r="F1270" s="243" t="s">
        <v>81</v>
      </c>
      <c r="G1270" s="241"/>
      <c r="H1270" s="244">
        <v>1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152</v>
      </c>
      <c r="AU1270" s="250" t="s">
        <v>150</v>
      </c>
      <c r="AV1270" s="14" t="s">
        <v>150</v>
      </c>
      <c r="AW1270" s="14" t="s">
        <v>30</v>
      </c>
      <c r="AX1270" s="14" t="s">
        <v>73</v>
      </c>
      <c r="AY1270" s="250" t="s">
        <v>142</v>
      </c>
    </row>
    <row r="1271" s="13" customFormat="1">
      <c r="A1271" s="13"/>
      <c r="B1271" s="229"/>
      <c r="C1271" s="230"/>
      <c r="D1271" s="231" t="s">
        <v>152</v>
      </c>
      <c r="E1271" s="232" t="s">
        <v>1</v>
      </c>
      <c r="F1271" s="233" t="s">
        <v>419</v>
      </c>
      <c r="G1271" s="230"/>
      <c r="H1271" s="232" t="s">
        <v>1</v>
      </c>
      <c r="I1271" s="234"/>
      <c r="J1271" s="230"/>
      <c r="K1271" s="230"/>
      <c r="L1271" s="235"/>
      <c r="M1271" s="236"/>
      <c r="N1271" s="237"/>
      <c r="O1271" s="237"/>
      <c r="P1271" s="237"/>
      <c r="Q1271" s="237"/>
      <c r="R1271" s="237"/>
      <c r="S1271" s="237"/>
      <c r="T1271" s="23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9" t="s">
        <v>152</v>
      </c>
      <c r="AU1271" s="239" t="s">
        <v>150</v>
      </c>
      <c r="AV1271" s="13" t="s">
        <v>81</v>
      </c>
      <c r="AW1271" s="13" t="s">
        <v>30</v>
      </c>
      <c r="AX1271" s="13" t="s">
        <v>73</v>
      </c>
      <c r="AY1271" s="239" t="s">
        <v>142</v>
      </c>
    </row>
    <row r="1272" s="14" customFormat="1">
      <c r="A1272" s="14"/>
      <c r="B1272" s="240"/>
      <c r="C1272" s="241"/>
      <c r="D1272" s="231" t="s">
        <v>152</v>
      </c>
      <c r="E1272" s="242" t="s">
        <v>1</v>
      </c>
      <c r="F1272" s="243" t="s">
        <v>81</v>
      </c>
      <c r="G1272" s="241"/>
      <c r="H1272" s="244">
        <v>1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0" t="s">
        <v>152</v>
      </c>
      <c r="AU1272" s="250" t="s">
        <v>150</v>
      </c>
      <c r="AV1272" s="14" t="s">
        <v>150</v>
      </c>
      <c r="AW1272" s="14" t="s">
        <v>30</v>
      </c>
      <c r="AX1272" s="14" t="s">
        <v>73</v>
      </c>
      <c r="AY1272" s="250" t="s">
        <v>142</v>
      </c>
    </row>
    <row r="1273" s="15" customFormat="1">
      <c r="A1273" s="15"/>
      <c r="B1273" s="262"/>
      <c r="C1273" s="263"/>
      <c r="D1273" s="231" t="s">
        <v>152</v>
      </c>
      <c r="E1273" s="264" t="s">
        <v>1</v>
      </c>
      <c r="F1273" s="265" t="s">
        <v>173</v>
      </c>
      <c r="G1273" s="263"/>
      <c r="H1273" s="266">
        <v>3</v>
      </c>
      <c r="I1273" s="267"/>
      <c r="J1273" s="263"/>
      <c r="K1273" s="263"/>
      <c r="L1273" s="268"/>
      <c r="M1273" s="269"/>
      <c r="N1273" s="270"/>
      <c r="O1273" s="270"/>
      <c r="P1273" s="270"/>
      <c r="Q1273" s="270"/>
      <c r="R1273" s="270"/>
      <c r="S1273" s="270"/>
      <c r="T1273" s="271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72" t="s">
        <v>152</v>
      </c>
      <c r="AU1273" s="272" t="s">
        <v>150</v>
      </c>
      <c r="AV1273" s="15" t="s">
        <v>149</v>
      </c>
      <c r="AW1273" s="15" t="s">
        <v>30</v>
      </c>
      <c r="AX1273" s="15" t="s">
        <v>81</v>
      </c>
      <c r="AY1273" s="272" t="s">
        <v>142</v>
      </c>
    </row>
    <row r="1274" s="2" customFormat="1" ht="24.15" customHeight="1">
      <c r="A1274" s="38"/>
      <c r="B1274" s="39"/>
      <c r="C1274" s="215" t="s">
        <v>1303</v>
      </c>
      <c r="D1274" s="215" t="s">
        <v>145</v>
      </c>
      <c r="E1274" s="216" t="s">
        <v>1304</v>
      </c>
      <c r="F1274" s="217" t="s">
        <v>1305</v>
      </c>
      <c r="G1274" s="218" t="s">
        <v>164</v>
      </c>
      <c r="H1274" s="219">
        <v>3</v>
      </c>
      <c r="I1274" s="220"/>
      <c r="J1274" s="221">
        <f>ROUND(I1274*H1274,2)</f>
        <v>0</v>
      </c>
      <c r="K1274" s="222"/>
      <c r="L1274" s="44"/>
      <c r="M1274" s="223" t="s">
        <v>1</v>
      </c>
      <c r="N1274" s="224" t="s">
        <v>39</v>
      </c>
      <c r="O1274" s="91"/>
      <c r="P1274" s="225">
        <f>O1274*H1274</f>
        <v>0</v>
      </c>
      <c r="Q1274" s="225">
        <v>0</v>
      </c>
      <c r="R1274" s="225">
        <f>Q1274*H1274</f>
        <v>0</v>
      </c>
      <c r="S1274" s="225">
        <v>0</v>
      </c>
      <c r="T1274" s="226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7" t="s">
        <v>265</v>
      </c>
      <c r="AT1274" s="227" t="s">
        <v>145</v>
      </c>
      <c r="AU1274" s="227" t="s">
        <v>150</v>
      </c>
      <c r="AY1274" s="17" t="s">
        <v>142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17" t="s">
        <v>150</v>
      </c>
      <c r="BK1274" s="228">
        <f>ROUND(I1274*H1274,2)</f>
        <v>0</v>
      </c>
      <c r="BL1274" s="17" t="s">
        <v>265</v>
      </c>
      <c r="BM1274" s="227" t="s">
        <v>1306</v>
      </c>
    </row>
    <row r="1275" s="13" customFormat="1">
      <c r="A1275" s="13"/>
      <c r="B1275" s="229"/>
      <c r="C1275" s="230"/>
      <c r="D1275" s="231" t="s">
        <v>152</v>
      </c>
      <c r="E1275" s="232" t="s">
        <v>1</v>
      </c>
      <c r="F1275" s="233" t="s">
        <v>1307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152</v>
      </c>
      <c r="AU1275" s="239" t="s">
        <v>150</v>
      </c>
      <c r="AV1275" s="13" t="s">
        <v>81</v>
      </c>
      <c r="AW1275" s="13" t="s">
        <v>30</v>
      </c>
      <c r="AX1275" s="13" t="s">
        <v>73</v>
      </c>
      <c r="AY1275" s="239" t="s">
        <v>142</v>
      </c>
    </row>
    <row r="1276" s="14" customFormat="1">
      <c r="A1276" s="14"/>
      <c r="B1276" s="240"/>
      <c r="C1276" s="241"/>
      <c r="D1276" s="231" t="s">
        <v>152</v>
      </c>
      <c r="E1276" s="242" t="s">
        <v>1</v>
      </c>
      <c r="F1276" s="243" t="s">
        <v>81</v>
      </c>
      <c r="G1276" s="241"/>
      <c r="H1276" s="244">
        <v>1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0" t="s">
        <v>152</v>
      </c>
      <c r="AU1276" s="250" t="s">
        <v>150</v>
      </c>
      <c r="AV1276" s="14" t="s">
        <v>150</v>
      </c>
      <c r="AW1276" s="14" t="s">
        <v>30</v>
      </c>
      <c r="AX1276" s="14" t="s">
        <v>73</v>
      </c>
      <c r="AY1276" s="250" t="s">
        <v>142</v>
      </c>
    </row>
    <row r="1277" s="13" customFormat="1">
      <c r="A1277" s="13"/>
      <c r="B1277" s="229"/>
      <c r="C1277" s="230"/>
      <c r="D1277" s="231" t="s">
        <v>152</v>
      </c>
      <c r="E1277" s="232" t="s">
        <v>1</v>
      </c>
      <c r="F1277" s="233" t="s">
        <v>968</v>
      </c>
      <c r="G1277" s="230"/>
      <c r="H1277" s="232" t="s">
        <v>1</v>
      </c>
      <c r="I1277" s="234"/>
      <c r="J1277" s="230"/>
      <c r="K1277" s="230"/>
      <c r="L1277" s="235"/>
      <c r="M1277" s="236"/>
      <c r="N1277" s="237"/>
      <c r="O1277" s="237"/>
      <c r="P1277" s="237"/>
      <c r="Q1277" s="237"/>
      <c r="R1277" s="237"/>
      <c r="S1277" s="237"/>
      <c r="T1277" s="23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9" t="s">
        <v>152</v>
      </c>
      <c r="AU1277" s="239" t="s">
        <v>150</v>
      </c>
      <c r="AV1277" s="13" t="s">
        <v>81</v>
      </c>
      <c r="AW1277" s="13" t="s">
        <v>30</v>
      </c>
      <c r="AX1277" s="13" t="s">
        <v>73</v>
      </c>
      <c r="AY1277" s="239" t="s">
        <v>142</v>
      </c>
    </row>
    <row r="1278" s="14" customFormat="1">
      <c r="A1278" s="14"/>
      <c r="B1278" s="240"/>
      <c r="C1278" s="241"/>
      <c r="D1278" s="231" t="s">
        <v>152</v>
      </c>
      <c r="E1278" s="242" t="s">
        <v>1</v>
      </c>
      <c r="F1278" s="243" t="s">
        <v>81</v>
      </c>
      <c r="G1278" s="241"/>
      <c r="H1278" s="244">
        <v>1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0" t="s">
        <v>152</v>
      </c>
      <c r="AU1278" s="250" t="s">
        <v>150</v>
      </c>
      <c r="AV1278" s="14" t="s">
        <v>150</v>
      </c>
      <c r="AW1278" s="14" t="s">
        <v>30</v>
      </c>
      <c r="AX1278" s="14" t="s">
        <v>73</v>
      </c>
      <c r="AY1278" s="250" t="s">
        <v>142</v>
      </c>
    </row>
    <row r="1279" s="13" customFormat="1">
      <c r="A1279" s="13"/>
      <c r="B1279" s="229"/>
      <c r="C1279" s="230"/>
      <c r="D1279" s="231" t="s">
        <v>152</v>
      </c>
      <c r="E1279" s="232" t="s">
        <v>1</v>
      </c>
      <c r="F1279" s="233" t="s">
        <v>856</v>
      </c>
      <c r="G1279" s="230"/>
      <c r="H1279" s="232" t="s">
        <v>1</v>
      </c>
      <c r="I1279" s="234"/>
      <c r="J1279" s="230"/>
      <c r="K1279" s="230"/>
      <c r="L1279" s="235"/>
      <c r="M1279" s="236"/>
      <c r="N1279" s="237"/>
      <c r="O1279" s="237"/>
      <c r="P1279" s="237"/>
      <c r="Q1279" s="237"/>
      <c r="R1279" s="237"/>
      <c r="S1279" s="237"/>
      <c r="T1279" s="23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9" t="s">
        <v>152</v>
      </c>
      <c r="AU1279" s="239" t="s">
        <v>150</v>
      </c>
      <c r="AV1279" s="13" t="s">
        <v>81</v>
      </c>
      <c r="AW1279" s="13" t="s">
        <v>30</v>
      </c>
      <c r="AX1279" s="13" t="s">
        <v>73</v>
      </c>
      <c r="AY1279" s="239" t="s">
        <v>142</v>
      </c>
    </row>
    <row r="1280" s="14" customFormat="1">
      <c r="A1280" s="14"/>
      <c r="B1280" s="240"/>
      <c r="C1280" s="241"/>
      <c r="D1280" s="231" t="s">
        <v>152</v>
      </c>
      <c r="E1280" s="242" t="s">
        <v>1</v>
      </c>
      <c r="F1280" s="243" t="s">
        <v>81</v>
      </c>
      <c r="G1280" s="241"/>
      <c r="H1280" s="244">
        <v>1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152</v>
      </c>
      <c r="AU1280" s="250" t="s">
        <v>150</v>
      </c>
      <c r="AV1280" s="14" t="s">
        <v>150</v>
      </c>
      <c r="AW1280" s="14" t="s">
        <v>30</v>
      </c>
      <c r="AX1280" s="14" t="s">
        <v>73</v>
      </c>
      <c r="AY1280" s="250" t="s">
        <v>142</v>
      </c>
    </row>
    <row r="1281" s="15" customFormat="1">
      <c r="A1281" s="15"/>
      <c r="B1281" s="262"/>
      <c r="C1281" s="263"/>
      <c r="D1281" s="231" t="s">
        <v>152</v>
      </c>
      <c r="E1281" s="264" t="s">
        <v>1</v>
      </c>
      <c r="F1281" s="265" t="s">
        <v>173</v>
      </c>
      <c r="G1281" s="263"/>
      <c r="H1281" s="266">
        <v>3</v>
      </c>
      <c r="I1281" s="267"/>
      <c r="J1281" s="263"/>
      <c r="K1281" s="263"/>
      <c r="L1281" s="268"/>
      <c r="M1281" s="269"/>
      <c r="N1281" s="270"/>
      <c r="O1281" s="270"/>
      <c r="P1281" s="270"/>
      <c r="Q1281" s="270"/>
      <c r="R1281" s="270"/>
      <c r="S1281" s="270"/>
      <c r="T1281" s="271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72" t="s">
        <v>152</v>
      </c>
      <c r="AU1281" s="272" t="s">
        <v>150</v>
      </c>
      <c r="AV1281" s="15" t="s">
        <v>149</v>
      </c>
      <c r="AW1281" s="15" t="s">
        <v>30</v>
      </c>
      <c r="AX1281" s="15" t="s">
        <v>81</v>
      </c>
      <c r="AY1281" s="272" t="s">
        <v>142</v>
      </c>
    </row>
    <row r="1282" s="2" customFormat="1" ht="24.15" customHeight="1">
      <c r="A1282" s="38"/>
      <c r="B1282" s="39"/>
      <c r="C1282" s="251" t="s">
        <v>1308</v>
      </c>
      <c r="D1282" s="251" t="s">
        <v>155</v>
      </c>
      <c r="E1282" s="252" t="s">
        <v>1309</v>
      </c>
      <c r="F1282" s="253" t="s">
        <v>1310</v>
      </c>
      <c r="G1282" s="254" t="s">
        <v>164</v>
      </c>
      <c r="H1282" s="255">
        <v>1</v>
      </c>
      <c r="I1282" s="256"/>
      <c r="J1282" s="257">
        <f>ROUND(I1282*H1282,2)</f>
        <v>0</v>
      </c>
      <c r="K1282" s="258"/>
      <c r="L1282" s="259"/>
      <c r="M1282" s="260" t="s">
        <v>1</v>
      </c>
      <c r="N1282" s="261" t="s">
        <v>39</v>
      </c>
      <c r="O1282" s="91"/>
      <c r="P1282" s="225">
        <f>O1282*H1282</f>
        <v>0</v>
      </c>
      <c r="Q1282" s="225">
        <v>0.017000000000000001</v>
      </c>
      <c r="R1282" s="225">
        <f>Q1282*H1282</f>
        <v>0.017000000000000001</v>
      </c>
      <c r="S1282" s="225">
        <v>0</v>
      </c>
      <c r="T1282" s="226">
        <f>S1282*H1282</f>
        <v>0</v>
      </c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R1282" s="227" t="s">
        <v>347</v>
      </c>
      <c r="AT1282" s="227" t="s">
        <v>155</v>
      </c>
      <c r="AU1282" s="227" t="s">
        <v>150</v>
      </c>
      <c r="AY1282" s="17" t="s">
        <v>142</v>
      </c>
      <c r="BE1282" s="228">
        <f>IF(N1282="základní",J1282,0)</f>
        <v>0</v>
      </c>
      <c r="BF1282" s="228">
        <f>IF(N1282="snížená",J1282,0)</f>
        <v>0</v>
      </c>
      <c r="BG1282" s="228">
        <f>IF(N1282="zákl. přenesená",J1282,0)</f>
        <v>0</v>
      </c>
      <c r="BH1282" s="228">
        <f>IF(N1282="sníž. přenesená",J1282,0)</f>
        <v>0</v>
      </c>
      <c r="BI1282" s="228">
        <f>IF(N1282="nulová",J1282,0)</f>
        <v>0</v>
      </c>
      <c r="BJ1282" s="17" t="s">
        <v>150</v>
      </c>
      <c r="BK1282" s="228">
        <f>ROUND(I1282*H1282,2)</f>
        <v>0</v>
      </c>
      <c r="BL1282" s="17" t="s">
        <v>265</v>
      </c>
      <c r="BM1282" s="227" t="s">
        <v>1311</v>
      </c>
    </row>
    <row r="1283" s="13" customFormat="1">
      <c r="A1283" s="13"/>
      <c r="B1283" s="229"/>
      <c r="C1283" s="230"/>
      <c r="D1283" s="231" t="s">
        <v>152</v>
      </c>
      <c r="E1283" s="232" t="s">
        <v>1</v>
      </c>
      <c r="F1283" s="233" t="s">
        <v>856</v>
      </c>
      <c r="G1283" s="230"/>
      <c r="H1283" s="232" t="s">
        <v>1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9" t="s">
        <v>152</v>
      </c>
      <c r="AU1283" s="239" t="s">
        <v>150</v>
      </c>
      <c r="AV1283" s="13" t="s">
        <v>81</v>
      </c>
      <c r="AW1283" s="13" t="s">
        <v>30</v>
      </c>
      <c r="AX1283" s="13" t="s">
        <v>73</v>
      </c>
      <c r="AY1283" s="239" t="s">
        <v>142</v>
      </c>
    </row>
    <row r="1284" s="14" customFormat="1">
      <c r="A1284" s="14"/>
      <c r="B1284" s="240"/>
      <c r="C1284" s="241"/>
      <c r="D1284" s="231" t="s">
        <v>152</v>
      </c>
      <c r="E1284" s="242" t="s">
        <v>1</v>
      </c>
      <c r="F1284" s="243" t="s">
        <v>81</v>
      </c>
      <c r="G1284" s="241"/>
      <c r="H1284" s="244">
        <v>1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152</v>
      </c>
      <c r="AU1284" s="250" t="s">
        <v>150</v>
      </c>
      <c r="AV1284" s="14" t="s">
        <v>150</v>
      </c>
      <c r="AW1284" s="14" t="s">
        <v>30</v>
      </c>
      <c r="AX1284" s="14" t="s">
        <v>73</v>
      </c>
      <c r="AY1284" s="250" t="s">
        <v>142</v>
      </c>
    </row>
    <row r="1285" s="15" customFormat="1">
      <c r="A1285" s="15"/>
      <c r="B1285" s="262"/>
      <c r="C1285" s="263"/>
      <c r="D1285" s="231" t="s">
        <v>152</v>
      </c>
      <c r="E1285" s="264" t="s">
        <v>1</v>
      </c>
      <c r="F1285" s="265" t="s">
        <v>173</v>
      </c>
      <c r="G1285" s="263"/>
      <c r="H1285" s="266">
        <v>1</v>
      </c>
      <c r="I1285" s="267"/>
      <c r="J1285" s="263"/>
      <c r="K1285" s="263"/>
      <c r="L1285" s="268"/>
      <c r="M1285" s="269"/>
      <c r="N1285" s="270"/>
      <c r="O1285" s="270"/>
      <c r="P1285" s="270"/>
      <c r="Q1285" s="270"/>
      <c r="R1285" s="270"/>
      <c r="S1285" s="270"/>
      <c r="T1285" s="271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72" t="s">
        <v>152</v>
      </c>
      <c r="AU1285" s="272" t="s">
        <v>150</v>
      </c>
      <c r="AV1285" s="15" t="s">
        <v>149</v>
      </c>
      <c r="AW1285" s="15" t="s">
        <v>30</v>
      </c>
      <c r="AX1285" s="15" t="s">
        <v>81</v>
      </c>
      <c r="AY1285" s="272" t="s">
        <v>142</v>
      </c>
    </row>
    <row r="1286" s="2" customFormat="1" ht="24.15" customHeight="1">
      <c r="A1286" s="38"/>
      <c r="B1286" s="39"/>
      <c r="C1286" s="251" t="s">
        <v>1312</v>
      </c>
      <c r="D1286" s="251" t="s">
        <v>155</v>
      </c>
      <c r="E1286" s="252" t="s">
        <v>1313</v>
      </c>
      <c r="F1286" s="253" t="s">
        <v>1314</v>
      </c>
      <c r="G1286" s="254" t="s">
        <v>164</v>
      </c>
      <c r="H1286" s="255">
        <v>2</v>
      </c>
      <c r="I1286" s="256"/>
      <c r="J1286" s="257">
        <f>ROUND(I1286*H1286,2)</f>
        <v>0</v>
      </c>
      <c r="K1286" s="258"/>
      <c r="L1286" s="259"/>
      <c r="M1286" s="260" t="s">
        <v>1</v>
      </c>
      <c r="N1286" s="261" t="s">
        <v>39</v>
      </c>
      <c r="O1286" s="91"/>
      <c r="P1286" s="225">
        <f>O1286*H1286</f>
        <v>0</v>
      </c>
      <c r="Q1286" s="225">
        <v>0.021999999999999999</v>
      </c>
      <c r="R1286" s="225">
        <f>Q1286*H1286</f>
        <v>0.043999999999999997</v>
      </c>
      <c r="S1286" s="225">
        <v>0</v>
      </c>
      <c r="T1286" s="226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227" t="s">
        <v>347</v>
      </c>
      <c r="AT1286" s="227" t="s">
        <v>155</v>
      </c>
      <c r="AU1286" s="227" t="s">
        <v>150</v>
      </c>
      <c r="AY1286" s="17" t="s">
        <v>142</v>
      </c>
      <c r="BE1286" s="228">
        <f>IF(N1286="základní",J1286,0)</f>
        <v>0</v>
      </c>
      <c r="BF1286" s="228">
        <f>IF(N1286="snížená",J1286,0)</f>
        <v>0</v>
      </c>
      <c r="BG1286" s="228">
        <f>IF(N1286="zákl. přenesená",J1286,0)</f>
        <v>0</v>
      </c>
      <c r="BH1286" s="228">
        <f>IF(N1286="sníž. přenesená",J1286,0)</f>
        <v>0</v>
      </c>
      <c r="BI1286" s="228">
        <f>IF(N1286="nulová",J1286,0)</f>
        <v>0</v>
      </c>
      <c r="BJ1286" s="17" t="s">
        <v>150</v>
      </c>
      <c r="BK1286" s="228">
        <f>ROUND(I1286*H1286,2)</f>
        <v>0</v>
      </c>
      <c r="BL1286" s="17" t="s">
        <v>265</v>
      </c>
      <c r="BM1286" s="227" t="s">
        <v>1315</v>
      </c>
    </row>
    <row r="1287" s="13" customFormat="1">
      <c r="A1287" s="13"/>
      <c r="B1287" s="229"/>
      <c r="C1287" s="230"/>
      <c r="D1287" s="231" t="s">
        <v>152</v>
      </c>
      <c r="E1287" s="232" t="s">
        <v>1</v>
      </c>
      <c r="F1287" s="233" t="s">
        <v>1307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152</v>
      </c>
      <c r="AU1287" s="239" t="s">
        <v>150</v>
      </c>
      <c r="AV1287" s="13" t="s">
        <v>81</v>
      </c>
      <c r="AW1287" s="13" t="s">
        <v>30</v>
      </c>
      <c r="AX1287" s="13" t="s">
        <v>73</v>
      </c>
      <c r="AY1287" s="239" t="s">
        <v>142</v>
      </c>
    </row>
    <row r="1288" s="14" customFormat="1">
      <c r="A1288" s="14"/>
      <c r="B1288" s="240"/>
      <c r="C1288" s="241"/>
      <c r="D1288" s="231" t="s">
        <v>152</v>
      </c>
      <c r="E1288" s="242" t="s">
        <v>1</v>
      </c>
      <c r="F1288" s="243" t="s">
        <v>81</v>
      </c>
      <c r="G1288" s="241"/>
      <c r="H1288" s="244">
        <v>1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0" t="s">
        <v>152</v>
      </c>
      <c r="AU1288" s="250" t="s">
        <v>150</v>
      </c>
      <c r="AV1288" s="14" t="s">
        <v>150</v>
      </c>
      <c r="AW1288" s="14" t="s">
        <v>30</v>
      </c>
      <c r="AX1288" s="14" t="s">
        <v>73</v>
      </c>
      <c r="AY1288" s="250" t="s">
        <v>142</v>
      </c>
    </row>
    <row r="1289" s="13" customFormat="1">
      <c r="A1289" s="13"/>
      <c r="B1289" s="229"/>
      <c r="C1289" s="230"/>
      <c r="D1289" s="231" t="s">
        <v>152</v>
      </c>
      <c r="E1289" s="232" t="s">
        <v>1</v>
      </c>
      <c r="F1289" s="233" t="s">
        <v>968</v>
      </c>
      <c r="G1289" s="230"/>
      <c r="H1289" s="232" t="s">
        <v>1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152</v>
      </c>
      <c r="AU1289" s="239" t="s">
        <v>150</v>
      </c>
      <c r="AV1289" s="13" t="s">
        <v>81</v>
      </c>
      <c r="AW1289" s="13" t="s">
        <v>30</v>
      </c>
      <c r="AX1289" s="13" t="s">
        <v>73</v>
      </c>
      <c r="AY1289" s="239" t="s">
        <v>142</v>
      </c>
    </row>
    <row r="1290" s="14" customFormat="1">
      <c r="A1290" s="14"/>
      <c r="B1290" s="240"/>
      <c r="C1290" s="241"/>
      <c r="D1290" s="231" t="s">
        <v>152</v>
      </c>
      <c r="E1290" s="242" t="s">
        <v>1</v>
      </c>
      <c r="F1290" s="243" t="s">
        <v>81</v>
      </c>
      <c r="G1290" s="241"/>
      <c r="H1290" s="244">
        <v>1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152</v>
      </c>
      <c r="AU1290" s="250" t="s">
        <v>150</v>
      </c>
      <c r="AV1290" s="14" t="s">
        <v>150</v>
      </c>
      <c r="AW1290" s="14" t="s">
        <v>30</v>
      </c>
      <c r="AX1290" s="14" t="s">
        <v>73</v>
      </c>
      <c r="AY1290" s="250" t="s">
        <v>142</v>
      </c>
    </row>
    <row r="1291" s="15" customFormat="1">
      <c r="A1291" s="15"/>
      <c r="B1291" s="262"/>
      <c r="C1291" s="263"/>
      <c r="D1291" s="231" t="s">
        <v>152</v>
      </c>
      <c r="E1291" s="264" t="s">
        <v>1</v>
      </c>
      <c r="F1291" s="265" t="s">
        <v>173</v>
      </c>
      <c r="G1291" s="263"/>
      <c r="H1291" s="266">
        <v>2</v>
      </c>
      <c r="I1291" s="267"/>
      <c r="J1291" s="263"/>
      <c r="K1291" s="263"/>
      <c r="L1291" s="268"/>
      <c r="M1291" s="269"/>
      <c r="N1291" s="270"/>
      <c r="O1291" s="270"/>
      <c r="P1291" s="270"/>
      <c r="Q1291" s="270"/>
      <c r="R1291" s="270"/>
      <c r="S1291" s="270"/>
      <c r="T1291" s="271"/>
      <c r="U1291" s="15"/>
      <c r="V1291" s="15"/>
      <c r="W1291" s="15"/>
      <c r="X1291" s="15"/>
      <c r="Y1291" s="15"/>
      <c r="Z1291" s="15"/>
      <c r="AA1291" s="15"/>
      <c r="AB1291" s="15"/>
      <c r="AC1291" s="15"/>
      <c r="AD1291" s="15"/>
      <c r="AE1291" s="15"/>
      <c r="AT1291" s="272" t="s">
        <v>152</v>
      </c>
      <c r="AU1291" s="272" t="s">
        <v>150</v>
      </c>
      <c r="AV1291" s="15" t="s">
        <v>149</v>
      </c>
      <c r="AW1291" s="15" t="s">
        <v>30</v>
      </c>
      <c r="AX1291" s="15" t="s">
        <v>81</v>
      </c>
      <c r="AY1291" s="272" t="s">
        <v>142</v>
      </c>
    </row>
    <row r="1292" s="2" customFormat="1" ht="14.4" customHeight="1">
      <c r="A1292" s="38"/>
      <c r="B1292" s="39"/>
      <c r="C1292" s="215" t="s">
        <v>1316</v>
      </c>
      <c r="D1292" s="215" t="s">
        <v>145</v>
      </c>
      <c r="E1292" s="216" t="s">
        <v>1317</v>
      </c>
      <c r="F1292" s="217" t="s">
        <v>1318</v>
      </c>
      <c r="G1292" s="218" t="s">
        <v>164</v>
      </c>
      <c r="H1292" s="219">
        <v>2</v>
      </c>
      <c r="I1292" s="220"/>
      <c r="J1292" s="221">
        <f>ROUND(I1292*H1292,2)</f>
        <v>0</v>
      </c>
      <c r="K1292" s="222"/>
      <c r="L1292" s="44"/>
      <c r="M1292" s="223" t="s">
        <v>1</v>
      </c>
      <c r="N1292" s="224" t="s">
        <v>39</v>
      </c>
      <c r="O1292" s="91"/>
      <c r="P1292" s="225">
        <f>O1292*H1292</f>
        <v>0</v>
      </c>
      <c r="Q1292" s="225">
        <v>0</v>
      </c>
      <c r="R1292" s="225">
        <f>Q1292*H1292</f>
        <v>0</v>
      </c>
      <c r="S1292" s="225">
        <v>0</v>
      </c>
      <c r="T1292" s="226">
        <f>S1292*H1292</f>
        <v>0</v>
      </c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  <c r="AE1292" s="38"/>
      <c r="AR1292" s="227" t="s">
        <v>265</v>
      </c>
      <c r="AT1292" s="227" t="s">
        <v>145</v>
      </c>
      <c r="AU1292" s="227" t="s">
        <v>150</v>
      </c>
      <c r="AY1292" s="17" t="s">
        <v>142</v>
      </c>
      <c r="BE1292" s="228">
        <f>IF(N1292="základní",J1292,0)</f>
        <v>0</v>
      </c>
      <c r="BF1292" s="228">
        <f>IF(N1292="snížená",J1292,0)</f>
        <v>0</v>
      </c>
      <c r="BG1292" s="228">
        <f>IF(N1292="zákl. přenesená",J1292,0)</f>
        <v>0</v>
      </c>
      <c r="BH1292" s="228">
        <f>IF(N1292="sníž. přenesená",J1292,0)</f>
        <v>0</v>
      </c>
      <c r="BI1292" s="228">
        <f>IF(N1292="nulová",J1292,0)</f>
        <v>0</v>
      </c>
      <c r="BJ1292" s="17" t="s">
        <v>150</v>
      </c>
      <c r="BK1292" s="228">
        <f>ROUND(I1292*H1292,2)</f>
        <v>0</v>
      </c>
      <c r="BL1292" s="17" t="s">
        <v>265</v>
      </c>
      <c r="BM1292" s="227" t="s">
        <v>1319</v>
      </c>
    </row>
    <row r="1293" s="13" customFormat="1">
      <c r="A1293" s="13"/>
      <c r="B1293" s="229"/>
      <c r="C1293" s="230"/>
      <c r="D1293" s="231" t="s">
        <v>152</v>
      </c>
      <c r="E1293" s="232" t="s">
        <v>1</v>
      </c>
      <c r="F1293" s="233" t="s">
        <v>1320</v>
      </c>
      <c r="G1293" s="230"/>
      <c r="H1293" s="232" t="s">
        <v>1</v>
      </c>
      <c r="I1293" s="234"/>
      <c r="J1293" s="230"/>
      <c r="K1293" s="230"/>
      <c r="L1293" s="235"/>
      <c r="M1293" s="236"/>
      <c r="N1293" s="237"/>
      <c r="O1293" s="237"/>
      <c r="P1293" s="237"/>
      <c r="Q1293" s="237"/>
      <c r="R1293" s="237"/>
      <c r="S1293" s="237"/>
      <c r="T1293" s="238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9" t="s">
        <v>152</v>
      </c>
      <c r="AU1293" s="239" t="s">
        <v>150</v>
      </c>
      <c r="AV1293" s="13" t="s">
        <v>81</v>
      </c>
      <c r="AW1293" s="13" t="s">
        <v>30</v>
      </c>
      <c r="AX1293" s="13" t="s">
        <v>73</v>
      </c>
      <c r="AY1293" s="239" t="s">
        <v>142</v>
      </c>
    </row>
    <row r="1294" s="14" customFormat="1">
      <c r="A1294" s="14"/>
      <c r="B1294" s="240"/>
      <c r="C1294" s="241"/>
      <c r="D1294" s="231" t="s">
        <v>152</v>
      </c>
      <c r="E1294" s="242" t="s">
        <v>1</v>
      </c>
      <c r="F1294" s="243" t="s">
        <v>150</v>
      </c>
      <c r="G1294" s="241"/>
      <c r="H1294" s="244">
        <v>2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0" t="s">
        <v>152</v>
      </c>
      <c r="AU1294" s="250" t="s">
        <v>150</v>
      </c>
      <c r="AV1294" s="14" t="s">
        <v>150</v>
      </c>
      <c r="AW1294" s="14" t="s">
        <v>30</v>
      </c>
      <c r="AX1294" s="14" t="s">
        <v>81</v>
      </c>
      <c r="AY1294" s="250" t="s">
        <v>142</v>
      </c>
    </row>
    <row r="1295" s="2" customFormat="1" ht="14.4" customHeight="1">
      <c r="A1295" s="38"/>
      <c r="B1295" s="39"/>
      <c r="C1295" s="251" t="s">
        <v>1321</v>
      </c>
      <c r="D1295" s="251" t="s">
        <v>155</v>
      </c>
      <c r="E1295" s="252" t="s">
        <v>1322</v>
      </c>
      <c r="F1295" s="253" t="s">
        <v>1323</v>
      </c>
      <c r="G1295" s="254" t="s">
        <v>164</v>
      </c>
      <c r="H1295" s="255">
        <v>2</v>
      </c>
      <c r="I1295" s="256"/>
      <c r="J1295" s="257">
        <f>ROUND(I1295*H1295,2)</f>
        <v>0</v>
      </c>
      <c r="K1295" s="258"/>
      <c r="L1295" s="259"/>
      <c r="M1295" s="260" t="s">
        <v>1</v>
      </c>
      <c r="N1295" s="261" t="s">
        <v>39</v>
      </c>
      <c r="O1295" s="91"/>
      <c r="P1295" s="225">
        <f>O1295*H1295</f>
        <v>0</v>
      </c>
      <c r="Q1295" s="225">
        <v>0.00066</v>
      </c>
      <c r="R1295" s="225">
        <f>Q1295*H1295</f>
        <v>0.00132</v>
      </c>
      <c r="S1295" s="225">
        <v>0</v>
      </c>
      <c r="T1295" s="226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27" t="s">
        <v>347</v>
      </c>
      <c r="AT1295" s="227" t="s">
        <v>155</v>
      </c>
      <c r="AU1295" s="227" t="s">
        <v>150</v>
      </c>
      <c r="AY1295" s="17" t="s">
        <v>142</v>
      </c>
      <c r="BE1295" s="228">
        <f>IF(N1295="základní",J1295,0)</f>
        <v>0</v>
      </c>
      <c r="BF1295" s="228">
        <f>IF(N1295="snížená",J1295,0)</f>
        <v>0</v>
      </c>
      <c r="BG1295" s="228">
        <f>IF(N1295="zákl. přenesená",J1295,0)</f>
        <v>0</v>
      </c>
      <c r="BH1295" s="228">
        <f>IF(N1295="sníž. přenesená",J1295,0)</f>
        <v>0</v>
      </c>
      <c r="BI1295" s="228">
        <f>IF(N1295="nulová",J1295,0)</f>
        <v>0</v>
      </c>
      <c r="BJ1295" s="17" t="s">
        <v>150</v>
      </c>
      <c r="BK1295" s="228">
        <f>ROUND(I1295*H1295,2)</f>
        <v>0</v>
      </c>
      <c r="BL1295" s="17" t="s">
        <v>265</v>
      </c>
      <c r="BM1295" s="227" t="s">
        <v>1324</v>
      </c>
    </row>
    <row r="1296" s="13" customFormat="1">
      <c r="A1296" s="13"/>
      <c r="B1296" s="229"/>
      <c r="C1296" s="230"/>
      <c r="D1296" s="231" t="s">
        <v>152</v>
      </c>
      <c r="E1296" s="232" t="s">
        <v>1</v>
      </c>
      <c r="F1296" s="233" t="s">
        <v>1320</v>
      </c>
      <c r="G1296" s="230"/>
      <c r="H1296" s="232" t="s">
        <v>1</v>
      </c>
      <c r="I1296" s="234"/>
      <c r="J1296" s="230"/>
      <c r="K1296" s="230"/>
      <c r="L1296" s="235"/>
      <c r="M1296" s="236"/>
      <c r="N1296" s="237"/>
      <c r="O1296" s="237"/>
      <c r="P1296" s="237"/>
      <c r="Q1296" s="237"/>
      <c r="R1296" s="237"/>
      <c r="S1296" s="237"/>
      <c r="T1296" s="23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39" t="s">
        <v>152</v>
      </c>
      <c r="AU1296" s="239" t="s">
        <v>150</v>
      </c>
      <c r="AV1296" s="13" t="s">
        <v>81</v>
      </c>
      <c r="AW1296" s="13" t="s">
        <v>30</v>
      </c>
      <c r="AX1296" s="13" t="s">
        <v>73</v>
      </c>
      <c r="AY1296" s="239" t="s">
        <v>142</v>
      </c>
    </row>
    <row r="1297" s="14" customFormat="1">
      <c r="A1297" s="14"/>
      <c r="B1297" s="240"/>
      <c r="C1297" s="241"/>
      <c r="D1297" s="231" t="s">
        <v>152</v>
      </c>
      <c r="E1297" s="242" t="s">
        <v>1</v>
      </c>
      <c r="F1297" s="243" t="s">
        <v>150</v>
      </c>
      <c r="G1297" s="241"/>
      <c r="H1297" s="244">
        <v>2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152</v>
      </c>
      <c r="AU1297" s="250" t="s">
        <v>150</v>
      </c>
      <c r="AV1297" s="14" t="s">
        <v>150</v>
      </c>
      <c r="AW1297" s="14" t="s">
        <v>30</v>
      </c>
      <c r="AX1297" s="14" t="s">
        <v>81</v>
      </c>
      <c r="AY1297" s="250" t="s">
        <v>142</v>
      </c>
    </row>
    <row r="1298" s="2" customFormat="1" ht="14.4" customHeight="1">
      <c r="A1298" s="38"/>
      <c r="B1298" s="39"/>
      <c r="C1298" s="215" t="s">
        <v>1325</v>
      </c>
      <c r="D1298" s="215" t="s">
        <v>145</v>
      </c>
      <c r="E1298" s="216" t="s">
        <v>1326</v>
      </c>
      <c r="F1298" s="217" t="s">
        <v>1327</v>
      </c>
      <c r="G1298" s="218" t="s">
        <v>164</v>
      </c>
      <c r="H1298" s="219">
        <v>6</v>
      </c>
      <c r="I1298" s="220"/>
      <c r="J1298" s="221">
        <f>ROUND(I1298*H1298,2)</f>
        <v>0</v>
      </c>
      <c r="K1298" s="222"/>
      <c r="L1298" s="44"/>
      <c r="M1298" s="223" t="s">
        <v>1</v>
      </c>
      <c r="N1298" s="224" t="s">
        <v>39</v>
      </c>
      <c r="O1298" s="91"/>
      <c r="P1298" s="225">
        <f>O1298*H1298</f>
        <v>0</v>
      </c>
      <c r="Q1298" s="225">
        <v>0</v>
      </c>
      <c r="R1298" s="225">
        <f>Q1298*H1298</f>
        <v>0</v>
      </c>
      <c r="S1298" s="225">
        <v>0</v>
      </c>
      <c r="T1298" s="226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7" t="s">
        <v>265</v>
      </c>
      <c r="AT1298" s="227" t="s">
        <v>145</v>
      </c>
      <c r="AU1298" s="227" t="s">
        <v>150</v>
      </c>
      <c r="AY1298" s="17" t="s">
        <v>142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17" t="s">
        <v>150</v>
      </c>
      <c r="BK1298" s="228">
        <f>ROUND(I1298*H1298,2)</f>
        <v>0</v>
      </c>
      <c r="BL1298" s="17" t="s">
        <v>265</v>
      </c>
      <c r="BM1298" s="227" t="s">
        <v>1328</v>
      </c>
    </row>
    <row r="1299" s="14" customFormat="1">
      <c r="A1299" s="14"/>
      <c r="B1299" s="240"/>
      <c r="C1299" s="241"/>
      <c r="D1299" s="231" t="s">
        <v>152</v>
      </c>
      <c r="E1299" s="242" t="s">
        <v>1</v>
      </c>
      <c r="F1299" s="243" t="s">
        <v>171</v>
      </c>
      <c r="G1299" s="241"/>
      <c r="H1299" s="244">
        <v>6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152</v>
      </c>
      <c r="AU1299" s="250" t="s">
        <v>150</v>
      </c>
      <c r="AV1299" s="14" t="s">
        <v>150</v>
      </c>
      <c r="AW1299" s="14" t="s">
        <v>30</v>
      </c>
      <c r="AX1299" s="14" t="s">
        <v>81</v>
      </c>
      <c r="AY1299" s="250" t="s">
        <v>142</v>
      </c>
    </row>
    <row r="1300" s="2" customFormat="1" ht="14.4" customHeight="1">
      <c r="A1300" s="38"/>
      <c r="B1300" s="39"/>
      <c r="C1300" s="251" t="s">
        <v>1329</v>
      </c>
      <c r="D1300" s="251" t="s">
        <v>155</v>
      </c>
      <c r="E1300" s="252" t="s">
        <v>1330</v>
      </c>
      <c r="F1300" s="253" t="s">
        <v>1331</v>
      </c>
      <c r="G1300" s="254" t="s">
        <v>164</v>
      </c>
      <c r="H1300" s="255">
        <v>4</v>
      </c>
      <c r="I1300" s="256"/>
      <c r="J1300" s="257">
        <f>ROUND(I1300*H1300,2)</f>
        <v>0</v>
      </c>
      <c r="K1300" s="258"/>
      <c r="L1300" s="259"/>
      <c r="M1300" s="260" t="s">
        <v>1</v>
      </c>
      <c r="N1300" s="261" t="s">
        <v>39</v>
      </c>
      <c r="O1300" s="91"/>
      <c r="P1300" s="225">
        <f>O1300*H1300</f>
        <v>0</v>
      </c>
      <c r="Q1300" s="225">
        <v>0.00080000000000000004</v>
      </c>
      <c r="R1300" s="225">
        <f>Q1300*H1300</f>
        <v>0.0032000000000000002</v>
      </c>
      <c r="S1300" s="225">
        <v>0</v>
      </c>
      <c r="T1300" s="226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347</v>
      </c>
      <c r="AT1300" s="227" t="s">
        <v>155</v>
      </c>
      <c r="AU1300" s="227" t="s">
        <v>150</v>
      </c>
      <c r="AY1300" s="17" t="s">
        <v>142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150</v>
      </c>
      <c r="BK1300" s="228">
        <f>ROUND(I1300*H1300,2)</f>
        <v>0</v>
      </c>
      <c r="BL1300" s="17" t="s">
        <v>265</v>
      </c>
      <c r="BM1300" s="227" t="s">
        <v>1332</v>
      </c>
    </row>
    <row r="1301" s="13" customFormat="1">
      <c r="A1301" s="13"/>
      <c r="B1301" s="229"/>
      <c r="C1301" s="230"/>
      <c r="D1301" s="231" t="s">
        <v>152</v>
      </c>
      <c r="E1301" s="232" t="s">
        <v>1</v>
      </c>
      <c r="F1301" s="233" t="s">
        <v>1333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152</v>
      </c>
      <c r="AU1301" s="239" t="s">
        <v>150</v>
      </c>
      <c r="AV1301" s="13" t="s">
        <v>81</v>
      </c>
      <c r="AW1301" s="13" t="s">
        <v>30</v>
      </c>
      <c r="AX1301" s="13" t="s">
        <v>73</v>
      </c>
      <c r="AY1301" s="239" t="s">
        <v>142</v>
      </c>
    </row>
    <row r="1302" s="14" customFormat="1">
      <c r="A1302" s="14"/>
      <c r="B1302" s="240"/>
      <c r="C1302" s="241"/>
      <c r="D1302" s="231" t="s">
        <v>152</v>
      </c>
      <c r="E1302" s="242" t="s">
        <v>1</v>
      </c>
      <c r="F1302" s="243" t="s">
        <v>149</v>
      </c>
      <c r="G1302" s="241"/>
      <c r="H1302" s="244">
        <v>4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152</v>
      </c>
      <c r="AU1302" s="250" t="s">
        <v>150</v>
      </c>
      <c r="AV1302" s="14" t="s">
        <v>150</v>
      </c>
      <c r="AW1302" s="14" t="s">
        <v>30</v>
      </c>
      <c r="AX1302" s="14" t="s">
        <v>73</v>
      </c>
      <c r="AY1302" s="250" t="s">
        <v>142</v>
      </c>
    </row>
    <row r="1303" s="15" customFormat="1">
      <c r="A1303" s="15"/>
      <c r="B1303" s="262"/>
      <c r="C1303" s="263"/>
      <c r="D1303" s="231" t="s">
        <v>152</v>
      </c>
      <c r="E1303" s="264" t="s">
        <v>1</v>
      </c>
      <c r="F1303" s="265" t="s">
        <v>173</v>
      </c>
      <c r="G1303" s="263"/>
      <c r="H1303" s="266">
        <v>4</v>
      </c>
      <c r="I1303" s="267"/>
      <c r="J1303" s="263"/>
      <c r="K1303" s="263"/>
      <c r="L1303" s="268"/>
      <c r="M1303" s="269"/>
      <c r="N1303" s="270"/>
      <c r="O1303" s="270"/>
      <c r="P1303" s="270"/>
      <c r="Q1303" s="270"/>
      <c r="R1303" s="270"/>
      <c r="S1303" s="270"/>
      <c r="T1303" s="271"/>
      <c r="U1303" s="15"/>
      <c r="V1303" s="15"/>
      <c r="W1303" s="15"/>
      <c r="X1303" s="15"/>
      <c r="Y1303" s="15"/>
      <c r="Z1303" s="15"/>
      <c r="AA1303" s="15"/>
      <c r="AB1303" s="15"/>
      <c r="AC1303" s="15"/>
      <c r="AD1303" s="15"/>
      <c r="AE1303" s="15"/>
      <c r="AT1303" s="272" t="s">
        <v>152</v>
      </c>
      <c r="AU1303" s="272" t="s">
        <v>150</v>
      </c>
      <c r="AV1303" s="15" t="s">
        <v>149</v>
      </c>
      <c r="AW1303" s="15" t="s">
        <v>30</v>
      </c>
      <c r="AX1303" s="15" t="s">
        <v>81</v>
      </c>
      <c r="AY1303" s="272" t="s">
        <v>142</v>
      </c>
    </row>
    <row r="1304" s="2" customFormat="1" ht="14.4" customHeight="1">
      <c r="A1304" s="38"/>
      <c r="B1304" s="39"/>
      <c r="C1304" s="251" t="s">
        <v>1334</v>
      </c>
      <c r="D1304" s="251" t="s">
        <v>155</v>
      </c>
      <c r="E1304" s="252" t="s">
        <v>1335</v>
      </c>
      <c r="F1304" s="253" t="s">
        <v>1336</v>
      </c>
      <c r="G1304" s="254" t="s">
        <v>164</v>
      </c>
      <c r="H1304" s="255">
        <v>2</v>
      </c>
      <c r="I1304" s="256"/>
      <c r="J1304" s="257">
        <f>ROUND(I1304*H1304,2)</f>
        <v>0</v>
      </c>
      <c r="K1304" s="258"/>
      <c r="L1304" s="259"/>
      <c r="M1304" s="260" t="s">
        <v>1</v>
      </c>
      <c r="N1304" s="261" t="s">
        <v>39</v>
      </c>
      <c r="O1304" s="91"/>
      <c r="P1304" s="225">
        <f>O1304*H1304</f>
        <v>0</v>
      </c>
      <c r="Q1304" s="225">
        <v>0.00080000000000000004</v>
      </c>
      <c r="R1304" s="225">
        <f>Q1304*H1304</f>
        <v>0.0016000000000000001</v>
      </c>
      <c r="S1304" s="225">
        <v>0</v>
      </c>
      <c r="T1304" s="226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27" t="s">
        <v>347</v>
      </c>
      <c r="AT1304" s="227" t="s">
        <v>155</v>
      </c>
      <c r="AU1304" s="227" t="s">
        <v>150</v>
      </c>
      <c r="AY1304" s="17" t="s">
        <v>142</v>
      </c>
      <c r="BE1304" s="228">
        <f>IF(N1304="základní",J1304,0)</f>
        <v>0</v>
      </c>
      <c r="BF1304" s="228">
        <f>IF(N1304="snížená",J1304,0)</f>
        <v>0</v>
      </c>
      <c r="BG1304" s="228">
        <f>IF(N1304="zákl. přenesená",J1304,0)</f>
        <v>0</v>
      </c>
      <c r="BH1304" s="228">
        <f>IF(N1304="sníž. přenesená",J1304,0)</f>
        <v>0</v>
      </c>
      <c r="BI1304" s="228">
        <f>IF(N1304="nulová",J1304,0)</f>
        <v>0</v>
      </c>
      <c r="BJ1304" s="17" t="s">
        <v>150</v>
      </c>
      <c r="BK1304" s="228">
        <f>ROUND(I1304*H1304,2)</f>
        <v>0</v>
      </c>
      <c r="BL1304" s="17" t="s">
        <v>265</v>
      </c>
      <c r="BM1304" s="227" t="s">
        <v>1337</v>
      </c>
    </row>
    <row r="1305" s="13" customFormat="1">
      <c r="A1305" s="13"/>
      <c r="B1305" s="229"/>
      <c r="C1305" s="230"/>
      <c r="D1305" s="231" t="s">
        <v>152</v>
      </c>
      <c r="E1305" s="232" t="s">
        <v>1</v>
      </c>
      <c r="F1305" s="233" t="s">
        <v>1338</v>
      </c>
      <c r="G1305" s="230"/>
      <c r="H1305" s="232" t="s">
        <v>1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152</v>
      </c>
      <c r="AU1305" s="239" t="s">
        <v>150</v>
      </c>
      <c r="AV1305" s="13" t="s">
        <v>81</v>
      </c>
      <c r="AW1305" s="13" t="s">
        <v>30</v>
      </c>
      <c r="AX1305" s="13" t="s">
        <v>73</v>
      </c>
      <c r="AY1305" s="239" t="s">
        <v>142</v>
      </c>
    </row>
    <row r="1306" s="14" customFormat="1">
      <c r="A1306" s="14"/>
      <c r="B1306" s="240"/>
      <c r="C1306" s="241"/>
      <c r="D1306" s="231" t="s">
        <v>152</v>
      </c>
      <c r="E1306" s="242" t="s">
        <v>1</v>
      </c>
      <c r="F1306" s="243" t="s">
        <v>551</v>
      </c>
      <c r="G1306" s="241"/>
      <c r="H1306" s="244">
        <v>2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152</v>
      </c>
      <c r="AU1306" s="250" t="s">
        <v>150</v>
      </c>
      <c r="AV1306" s="14" t="s">
        <v>150</v>
      </c>
      <c r="AW1306" s="14" t="s">
        <v>30</v>
      </c>
      <c r="AX1306" s="14" t="s">
        <v>73</v>
      </c>
      <c r="AY1306" s="250" t="s">
        <v>142</v>
      </c>
    </row>
    <row r="1307" s="15" customFormat="1">
      <c r="A1307" s="15"/>
      <c r="B1307" s="262"/>
      <c r="C1307" s="263"/>
      <c r="D1307" s="231" t="s">
        <v>152</v>
      </c>
      <c r="E1307" s="264" t="s">
        <v>1</v>
      </c>
      <c r="F1307" s="265" t="s">
        <v>173</v>
      </c>
      <c r="G1307" s="263"/>
      <c r="H1307" s="266">
        <v>2</v>
      </c>
      <c r="I1307" s="267"/>
      <c r="J1307" s="263"/>
      <c r="K1307" s="263"/>
      <c r="L1307" s="268"/>
      <c r="M1307" s="269"/>
      <c r="N1307" s="270"/>
      <c r="O1307" s="270"/>
      <c r="P1307" s="270"/>
      <c r="Q1307" s="270"/>
      <c r="R1307" s="270"/>
      <c r="S1307" s="270"/>
      <c r="T1307" s="271"/>
      <c r="U1307" s="15"/>
      <c r="V1307" s="15"/>
      <c r="W1307" s="15"/>
      <c r="X1307" s="15"/>
      <c r="Y1307" s="15"/>
      <c r="Z1307" s="15"/>
      <c r="AA1307" s="15"/>
      <c r="AB1307" s="15"/>
      <c r="AC1307" s="15"/>
      <c r="AD1307" s="15"/>
      <c r="AE1307" s="15"/>
      <c r="AT1307" s="272" t="s">
        <v>152</v>
      </c>
      <c r="AU1307" s="272" t="s">
        <v>150</v>
      </c>
      <c r="AV1307" s="15" t="s">
        <v>149</v>
      </c>
      <c r="AW1307" s="15" t="s">
        <v>30</v>
      </c>
      <c r="AX1307" s="15" t="s">
        <v>81</v>
      </c>
      <c r="AY1307" s="272" t="s">
        <v>142</v>
      </c>
    </row>
    <row r="1308" s="2" customFormat="1" ht="14.4" customHeight="1">
      <c r="A1308" s="38"/>
      <c r="B1308" s="39"/>
      <c r="C1308" s="215" t="s">
        <v>1339</v>
      </c>
      <c r="D1308" s="215" t="s">
        <v>145</v>
      </c>
      <c r="E1308" s="216" t="s">
        <v>1340</v>
      </c>
      <c r="F1308" s="217" t="s">
        <v>1341</v>
      </c>
      <c r="G1308" s="218" t="s">
        <v>164</v>
      </c>
      <c r="H1308" s="219">
        <v>1</v>
      </c>
      <c r="I1308" s="220"/>
      <c r="J1308" s="221">
        <f>ROUND(I1308*H1308,2)</f>
        <v>0</v>
      </c>
      <c r="K1308" s="222"/>
      <c r="L1308" s="44"/>
      <c r="M1308" s="223" t="s">
        <v>1</v>
      </c>
      <c r="N1308" s="224" t="s">
        <v>39</v>
      </c>
      <c r="O1308" s="91"/>
      <c r="P1308" s="225">
        <f>O1308*H1308</f>
        <v>0</v>
      </c>
      <c r="Q1308" s="225">
        <v>0</v>
      </c>
      <c r="R1308" s="225">
        <f>Q1308*H1308</f>
        <v>0</v>
      </c>
      <c r="S1308" s="225">
        <v>0</v>
      </c>
      <c r="T1308" s="226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27" t="s">
        <v>265</v>
      </c>
      <c r="AT1308" s="227" t="s">
        <v>145</v>
      </c>
      <c r="AU1308" s="227" t="s">
        <v>150</v>
      </c>
      <c r="AY1308" s="17" t="s">
        <v>142</v>
      </c>
      <c r="BE1308" s="228">
        <f>IF(N1308="základní",J1308,0)</f>
        <v>0</v>
      </c>
      <c r="BF1308" s="228">
        <f>IF(N1308="snížená",J1308,0)</f>
        <v>0</v>
      </c>
      <c r="BG1308" s="228">
        <f>IF(N1308="zákl. přenesená",J1308,0)</f>
        <v>0</v>
      </c>
      <c r="BH1308" s="228">
        <f>IF(N1308="sníž. přenesená",J1308,0)</f>
        <v>0</v>
      </c>
      <c r="BI1308" s="228">
        <f>IF(N1308="nulová",J1308,0)</f>
        <v>0</v>
      </c>
      <c r="BJ1308" s="17" t="s">
        <v>150</v>
      </c>
      <c r="BK1308" s="228">
        <f>ROUND(I1308*H1308,2)</f>
        <v>0</v>
      </c>
      <c r="BL1308" s="17" t="s">
        <v>265</v>
      </c>
      <c r="BM1308" s="227" t="s">
        <v>1342</v>
      </c>
    </row>
    <row r="1309" s="13" customFormat="1">
      <c r="A1309" s="13"/>
      <c r="B1309" s="229"/>
      <c r="C1309" s="230"/>
      <c r="D1309" s="231" t="s">
        <v>152</v>
      </c>
      <c r="E1309" s="232" t="s">
        <v>1</v>
      </c>
      <c r="F1309" s="233" t="s">
        <v>1343</v>
      </c>
      <c r="G1309" s="230"/>
      <c r="H1309" s="232" t="s">
        <v>1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152</v>
      </c>
      <c r="AU1309" s="239" t="s">
        <v>150</v>
      </c>
      <c r="AV1309" s="13" t="s">
        <v>81</v>
      </c>
      <c r="AW1309" s="13" t="s">
        <v>30</v>
      </c>
      <c r="AX1309" s="13" t="s">
        <v>73</v>
      </c>
      <c r="AY1309" s="239" t="s">
        <v>142</v>
      </c>
    </row>
    <row r="1310" s="14" customFormat="1">
      <c r="A1310" s="14"/>
      <c r="B1310" s="240"/>
      <c r="C1310" s="241"/>
      <c r="D1310" s="231" t="s">
        <v>152</v>
      </c>
      <c r="E1310" s="242" t="s">
        <v>1</v>
      </c>
      <c r="F1310" s="243" t="s">
        <v>81</v>
      </c>
      <c r="G1310" s="241"/>
      <c r="H1310" s="244">
        <v>1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152</v>
      </c>
      <c r="AU1310" s="250" t="s">
        <v>150</v>
      </c>
      <c r="AV1310" s="14" t="s">
        <v>150</v>
      </c>
      <c r="AW1310" s="14" t="s">
        <v>30</v>
      </c>
      <c r="AX1310" s="14" t="s">
        <v>81</v>
      </c>
      <c r="AY1310" s="250" t="s">
        <v>142</v>
      </c>
    </row>
    <row r="1311" s="2" customFormat="1" ht="14.4" customHeight="1">
      <c r="A1311" s="38"/>
      <c r="B1311" s="39"/>
      <c r="C1311" s="251" t="s">
        <v>1344</v>
      </c>
      <c r="D1311" s="251" t="s">
        <v>155</v>
      </c>
      <c r="E1311" s="252" t="s">
        <v>1345</v>
      </c>
      <c r="F1311" s="253" t="s">
        <v>1346</v>
      </c>
      <c r="G1311" s="254" t="s">
        <v>164</v>
      </c>
      <c r="H1311" s="255">
        <v>1</v>
      </c>
      <c r="I1311" s="256"/>
      <c r="J1311" s="257">
        <f>ROUND(I1311*H1311,2)</f>
        <v>0</v>
      </c>
      <c r="K1311" s="258"/>
      <c r="L1311" s="259"/>
      <c r="M1311" s="260" t="s">
        <v>1</v>
      </c>
      <c r="N1311" s="261" t="s">
        <v>39</v>
      </c>
      <c r="O1311" s="91"/>
      <c r="P1311" s="225">
        <f>O1311*H1311</f>
        <v>0</v>
      </c>
      <c r="Q1311" s="225">
        <v>0.00014999999999999999</v>
      </c>
      <c r="R1311" s="225">
        <f>Q1311*H1311</f>
        <v>0.00014999999999999999</v>
      </c>
      <c r="S1311" s="225">
        <v>0</v>
      </c>
      <c r="T1311" s="226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27" t="s">
        <v>347</v>
      </c>
      <c r="AT1311" s="227" t="s">
        <v>155</v>
      </c>
      <c r="AU1311" s="227" t="s">
        <v>150</v>
      </c>
      <c r="AY1311" s="17" t="s">
        <v>142</v>
      </c>
      <c r="BE1311" s="228">
        <f>IF(N1311="základní",J1311,0)</f>
        <v>0</v>
      </c>
      <c r="BF1311" s="228">
        <f>IF(N1311="snížená",J1311,0)</f>
        <v>0</v>
      </c>
      <c r="BG1311" s="228">
        <f>IF(N1311="zákl. přenesená",J1311,0)</f>
        <v>0</v>
      </c>
      <c r="BH1311" s="228">
        <f>IF(N1311="sníž. přenesená",J1311,0)</f>
        <v>0</v>
      </c>
      <c r="BI1311" s="228">
        <f>IF(N1311="nulová",J1311,0)</f>
        <v>0</v>
      </c>
      <c r="BJ1311" s="17" t="s">
        <v>150</v>
      </c>
      <c r="BK1311" s="228">
        <f>ROUND(I1311*H1311,2)</f>
        <v>0</v>
      </c>
      <c r="BL1311" s="17" t="s">
        <v>265</v>
      </c>
      <c r="BM1311" s="227" t="s">
        <v>1347</v>
      </c>
    </row>
    <row r="1312" s="13" customFormat="1">
      <c r="A1312" s="13"/>
      <c r="B1312" s="229"/>
      <c r="C1312" s="230"/>
      <c r="D1312" s="231" t="s">
        <v>152</v>
      </c>
      <c r="E1312" s="232" t="s">
        <v>1</v>
      </c>
      <c r="F1312" s="233" t="s">
        <v>1343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152</v>
      </c>
      <c r="AU1312" s="239" t="s">
        <v>150</v>
      </c>
      <c r="AV1312" s="13" t="s">
        <v>81</v>
      </c>
      <c r="AW1312" s="13" t="s">
        <v>30</v>
      </c>
      <c r="AX1312" s="13" t="s">
        <v>73</v>
      </c>
      <c r="AY1312" s="239" t="s">
        <v>142</v>
      </c>
    </row>
    <row r="1313" s="14" customFormat="1">
      <c r="A1313" s="14"/>
      <c r="B1313" s="240"/>
      <c r="C1313" s="241"/>
      <c r="D1313" s="231" t="s">
        <v>152</v>
      </c>
      <c r="E1313" s="242" t="s">
        <v>1</v>
      </c>
      <c r="F1313" s="243" t="s">
        <v>81</v>
      </c>
      <c r="G1313" s="241"/>
      <c r="H1313" s="244">
        <v>1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152</v>
      </c>
      <c r="AU1313" s="250" t="s">
        <v>150</v>
      </c>
      <c r="AV1313" s="14" t="s">
        <v>150</v>
      </c>
      <c r="AW1313" s="14" t="s">
        <v>30</v>
      </c>
      <c r="AX1313" s="14" t="s">
        <v>81</v>
      </c>
      <c r="AY1313" s="250" t="s">
        <v>142</v>
      </c>
    </row>
    <row r="1314" s="2" customFormat="1" ht="14.4" customHeight="1">
      <c r="A1314" s="38"/>
      <c r="B1314" s="39"/>
      <c r="C1314" s="215" t="s">
        <v>1348</v>
      </c>
      <c r="D1314" s="215" t="s">
        <v>145</v>
      </c>
      <c r="E1314" s="216" t="s">
        <v>1349</v>
      </c>
      <c r="F1314" s="217" t="s">
        <v>1350</v>
      </c>
      <c r="G1314" s="218" t="s">
        <v>164</v>
      </c>
      <c r="H1314" s="219">
        <v>2</v>
      </c>
      <c r="I1314" s="220"/>
      <c r="J1314" s="221">
        <f>ROUND(I1314*H1314,2)</f>
        <v>0</v>
      </c>
      <c r="K1314" s="222"/>
      <c r="L1314" s="44"/>
      <c r="M1314" s="223" t="s">
        <v>1</v>
      </c>
      <c r="N1314" s="224" t="s">
        <v>39</v>
      </c>
      <c r="O1314" s="91"/>
      <c r="P1314" s="225">
        <f>O1314*H1314</f>
        <v>0</v>
      </c>
      <c r="Q1314" s="225">
        <v>0</v>
      </c>
      <c r="R1314" s="225">
        <f>Q1314*H1314</f>
        <v>0</v>
      </c>
      <c r="S1314" s="225">
        <v>0</v>
      </c>
      <c r="T1314" s="226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27" t="s">
        <v>265</v>
      </c>
      <c r="AT1314" s="227" t="s">
        <v>145</v>
      </c>
      <c r="AU1314" s="227" t="s">
        <v>150</v>
      </c>
      <c r="AY1314" s="17" t="s">
        <v>142</v>
      </c>
      <c r="BE1314" s="228">
        <f>IF(N1314="základní",J1314,0)</f>
        <v>0</v>
      </c>
      <c r="BF1314" s="228">
        <f>IF(N1314="snížená",J1314,0)</f>
        <v>0</v>
      </c>
      <c r="BG1314" s="228">
        <f>IF(N1314="zákl. přenesená",J1314,0)</f>
        <v>0</v>
      </c>
      <c r="BH1314" s="228">
        <f>IF(N1314="sníž. přenesená",J1314,0)</f>
        <v>0</v>
      </c>
      <c r="BI1314" s="228">
        <f>IF(N1314="nulová",J1314,0)</f>
        <v>0</v>
      </c>
      <c r="BJ1314" s="17" t="s">
        <v>150</v>
      </c>
      <c r="BK1314" s="228">
        <f>ROUND(I1314*H1314,2)</f>
        <v>0</v>
      </c>
      <c r="BL1314" s="17" t="s">
        <v>265</v>
      </c>
      <c r="BM1314" s="227" t="s">
        <v>1351</v>
      </c>
    </row>
    <row r="1315" s="13" customFormat="1">
      <c r="A1315" s="13"/>
      <c r="B1315" s="229"/>
      <c r="C1315" s="230"/>
      <c r="D1315" s="231" t="s">
        <v>152</v>
      </c>
      <c r="E1315" s="232" t="s">
        <v>1</v>
      </c>
      <c r="F1315" s="233" t="s">
        <v>1343</v>
      </c>
      <c r="G1315" s="230"/>
      <c r="H1315" s="232" t="s">
        <v>1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9" t="s">
        <v>152</v>
      </c>
      <c r="AU1315" s="239" t="s">
        <v>150</v>
      </c>
      <c r="AV1315" s="13" t="s">
        <v>81</v>
      </c>
      <c r="AW1315" s="13" t="s">
        <v>30</v>
      </c>
      <c r="AX1315" s="13" t="s">
        <v>73</v>
      </c>
      <c r="AY1315" s="239" t="s">
        <v>142</v>
      </c>
    </row>
    <row r="1316" s="14" customFormat="1">
      <c r="A1316" s="14"/>
      <c r="B1316" s="240"/>
      <c r="C1316" s="241"/>
      <c r="D1316" s="231" t="s">
        <v>152</v>
      </c>
      <c r="E1316" s="242" t="s">
        <v>1</v>
      </c>
      <c r="F1316" s="243" t="s">
        <v>150</v>
      </c>
      <c r="G1316" s="241"/>
      <c r="H1316" s="244">
        <v>2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0" t="s">
        <v>152</v>
      </c>
      <c r="AU1316" s="250" t="s">
        <v>150</v>
      </c>
      <c r="AV1316" s="14" t="s">
        <v>150</v>
      </c>
      <c r="AW1316" s="14" t="s">
        <v>30</v>
      </c>
      <c r="AX1316" s="14" t="s">
        <v>81</v>
      </c>
      <c r="AY1316" s="250" t="s">
        <v>142</v>
      </c>
    </row>
    <row r="1317" s="2" customFormat="1" ht="14.4" customHeight="1">
      <c r="A1317" s="38"/>
      <c r="B1317" s="39"/>
      <c r="C1317" s="251" t="s">
        <v>1352</v>
      </c>
      <c r="D1317" s="251" t="s">
        <v>155</v>
      </c>
      <c r="E1317" s="252" t="s">
        <v>1353</v>
      </c>
      <c r="F1317" s="253" t="s">
        <v>1354</v>
      </c>
      <c r="G1317" s="254" t="s">
        <v>164</v>
      </c>
      <c r="H1317" s="255">
        <v>1</v>
      </c>
      <c r="I1317" s="256"/>
      <c r="J1317" s="257">
        <f>ROUND(I1317*H1317,2)</f>
        <v>0</v>
      </c>
      <c r="K1317" s="258"/>
      <c r="L1317" s="259"/>
      <c r="M1317" s="260" t="s">
        <v>1</v>
      </c>
      <c r="N1317" s="261" t="s">
        <v>39</v>
      </c>
      <c r="O1317" s="91"/>
      <c r="P1317" s="225">
        <f>O1317*H1317</f>
        <v>0</v>
      </c>
      <c r="Q1317" s="225">
        <v>0.0022000000000000001</v>
      </c>
      <c r="R1317" s="225">
        <f>Q1317*H1317</f>
        <v>0.0022000000000000001</v>
      </c>
      <c r="S1317" s="225">
        <v>0</v>
      </c>
      <c r="T1317" s="226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27" t="s">
        <v>347</v>
      </c>
      <c r="AT1317" s="227" t="s">
        <v>155</v>
      </c>
      <c r="AU1317" s="227" t="s">
        <v>150</v>
      </c>
      <c r="AY1317" s="17" t="s">
        <v>142</v>
      </c>
      <c r="BE1317" s="228">
        <f>IF(N1317="základní",J1317,0)</f>
        <v>0</v>
      </c>
      <c r="BF1317" s="228">
        <f>IF(N1317="snížená",J1317,0)</f>
        <v>0</v>
      </c>
      <c r="BG1317" s="228">
        <f>IF(N1317="zákl. přenesená",J1317,0)</f>
        <v>0</v>
      </c>
      <c r="BH1317" s="228">
        <f>IF(N1317="sníž. přenesená",J1317,0)</f>
        <v>0</v>
      </c>
      <c r="BI1317" s="228">
        <f>IF(N1317="nulová",J1317,0)</f>
        <v>0</v>
      </c>
      <c r="BJ1317" s="17" t="s">
        <v>150</v>
      </c>
      <c r="BK1317" s="228">
        <f>ROUND(I1317*H1317,2)</f>
        <v>0</v>
      </c>
      <c r="BL1317" s="17" t="s">
        <v>265</v>
      </c>
      <c r="BM1317" s="227" t="s">
        <v>1355</v>
      </c>
    </row>
    <row r="1318" s="13" customFormat="1">
      <c r="A1318" s="13"/>
      <c r="B1318" s="229"/>
      <c r="C1318" s="230"/>
      <c r="D1318" s="231" t="s">
        <v>152</v>
      </c>
      <c r="E1318" s="232" t="s">
        <v>1</v>
      </c>
      <c r="F1318" s="233" t="s">
        <v>1343</v>
      </c>
      <c r="G1318" s="230"/>
      <c r="H1318" s="232" t="s">
        <v>1</v>
      </c>
      <c r="I1318" s="234"/>
      <c r="J1318" s="230"/>
      <c r="K1318" s="230"/>
      <c r="L1318" s="235"/>
      <c r="M1318" s="236"/>
      <c r="N1318" s="237"/>
      <c r="O1318" s="237"/>
      <c r="P1318" s="237"/>
      <c r="Q1318" s="237"/>
      <c r="R1318" s="237"/>
      <c r="S1318" s="237"/>
      <c r="T1318" s="238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9" t="s">
        <v>152</v>
      </c>
      <c r="AU1318" s="239" t="s">
        <v>150</v>
      </c>
      <c r="AV1318" s="13" t="s">
        <v>81</v>
      </c>
      <c r="AW1318" s="13" t="s">
        <v>30</v>
      </c>
      <c r="AX1318" s="13" t="s">
        <v>73</v>
      </c>
      <c r="AY1318" s="239" t="s">
        <v>142</v>
      </c>
    </row>
    <row r="1319" s="14" customFormat="1">
      <c r="A1319" s="14"/>
      <c r="B1319" s="240"/>
      <c r="C1319" s="241"/>
      <c r="D1319" s="231" t="s">
        <v>152</v>
      </c>
      <c r="E1319" s="242" t="s">
        <v>1</v>
      </c>
      <c r="F1319" s="243" t="s">
        <v>81</v>
      </c>
      <c r="G1319" s="241"/>
      <c r="H1319" s="244">
        <v>1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0" t="s">
        <v>152</v>
      </c>
      <c r="AU1319" s="250" t="s">
        <v>150</v>
      </c>
      <c r="AV1319" s="14" t="s">
        <v>150</v>
      </c>
      <c r="AW1319" s="14" t="s">
        <v>30</v>
      </c>
      <c r="AX1319" s="14" t="s">
        <v>81</v>
      </c>
      <c r="AY1319" s="250" t="s">
        <v>142</v>
      </c>
    </row>
    <row r="1320" s="2" customFormat="1" ht="14.4" customHeight="1">
      <c r="A1320" s="38"/>
      <c r="B1320" s="39"/>
      <c r="C1320" s="215" t="s">
        <v>1356</v>
      </c>
      <c r="D1320" s="215" t="s">
        <v>145</v>
      </c>
      <c r="E1320" s="216" t="s">
        <v>1357</v>
      </c>
      <c r="F1320" s="217" t="s">
        <v>1358</v>
      </c>
      <c r="G1320" s="218" t="s">
        <v>169</v>
      </c>
      <c r="H1320" s="219">
        <v>5.242</v>
      </c>
      <c r="I1320" s="220"/>
      <c r="J1320" s="221">
        <f>ROUND(I1320*H1320,2)</f>
        <v>0</v>
      </c>
      <c r="K1320" s="222"/>
      <c r="L1320" s="44"/>
      <c r="M1320" s="223" t="s">
        <v>1</v>
      </c>
      <c r="N1320" s="224" t="s">
        <v>39</v>
      </c>
      <c r="O1320" s="91"/>
      <c r="P1320" s="225">
        <f>O1320*H1320</f>
        <v>0</v>
      </c>
      <c r="Q1320" s="225">
        <v>0</v>
      </c>
      <c r="R1320" s="225">
        <f>Q1320*H1320</f>
        <v>0</v>
      </c>
      <c r="S1320" s="225">
        <v>0.00069999999999999999</v>
      </c>
      <c r="T1320" s="226">
        <f>S1320*H1320</f>
        <v>0.0036693999999999997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227" t="s">
        <v>265</v>
      </c>
      <c r="AT1320" s="227" t="s">
        <v>145</v>
      </c>
      <c r="AU1320" s="227" t="s">
        <v>150</v>
      </c>
      <c r="AY1320" s="17" t="s">
        <v>142</v>
      </c>
      <c r="BE1320" s="228">
        <f>IF(N1320="základní",J1320,0)</f>
        <v>0</v>
      </c>
      <c r="BF1320" s="228">
        <f>IF(N1320="snížená",J1320,0)</f>
        <v>0</v>
      </c>
      <c r="BG1320" s="228">
        <f>IF(N1320="zákl. přenesená",J1320,0)</f>
        <v>0</v>
      </c>
      <c r="BH1320" s="228">
        <f>IF(N1320="sníž. přenesená",J1320,0)</f>
        <v>0</v>
      </c>
      <c r="BI1320" s="228">
        <f>IF(N1320="nulová",J1320,0)</f>
        <v>0</v>
      </c>
      <c r="BJ1320" s="17" t="s">
        <v>150</v>
      </c>
      <c r="BK1320" s="228">
        <f>ROUND(I1320*H1320,2)</f>
        <v>0</v>
      </c>
      <c r="BL1320" s="17" t="s">
        <v>265</v>
      </c>
      <c r="BM1320" s="227" t="s">
        <v>1359</v>
      </c>
    </row>
    <row r="1321" s="13" customFormat="1">
      <c r="A1321" s="13"/>
      <c r="B1321" s="229"/>
      <c r="C1321" s="230"/>
      <c r="D1321" s="231" t="s">
        <v>152</v>
      </c>
      <c r="E1321" s="232" t="s">
        <v>1</v>
      </c>
      <c r="F1321" s="233" t="s">
        <v>1343</v>
      </c>
      <c r="G1321" s="230"/>
      <c r="H1321" s="232" t="s">
        <v>1</v>
      </c>
      <c r="I1321" s="234"/>
      <c r="J1321" s="230"/>
      <c r="K1321" s="230"/>
      <c r="L1321" s="235"/>
      <c r="M1321" s="236"/>
      <c r="N1321" s="237"/>
      <c r="O1321" s="237"/>
      <c r="P1321" s="237"/>
      <c r="Q1321" s="237"/>
      <c r="R1321" s="237"/>
      <c r="S1321" s="237"/>
      <c r="T1321" s="238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9" t="s">
        <v>152</v>
      </c>
      <c r="AU1321" s="239" t="s">
        <v>150</v>
      </c>
      <c r="AV1321" s="13" t="s">
        <v>81</v>
      </c>
      <c r="AW1321" s="13" t="s">
        <v>30</v>
      </c>
      <c r="AX1321" s="13" t="s">
        <v>73</v>
      </c>
      <c r="AY1321" s="239" t="s">
        <v>142</v>
      </c>
    </row>
    <row r="1322" s="14" customFormat="1">
      <c r="A1322" s="14"/>
      <c r="B1322" s="240"/>
      <c r="C1322" s="241"/>
      <c r="D1322" s="231" t="s">
        <v>152</v>
      </c>
      <c r="E1322" s="242" t="s">
        <v>1</v>
      </c>
      <c r="F1322" s="243" t="s">
        <v>1360</v>
      </c>
      <c r="G1322" s="241"/>
      <c r="H1322" s="244">
        <v>5.242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0" t="s">
        <v>152</v>
      </c>
      <c r="AU1322" s="250" t="s">
        <v>150</v>
      </c>
      <c r="AV1322" s="14" t="s">
        <v>150</v>
      </c>
      <c r="AW1322" s="14" t="s">
        <v>30</v>
      </c>
      <c r="AX1322" s="14" t="s">
        <v>81</v>
      </c>
      <c r="AY1322" s="250" t="s">
        <v>142</v>
      </c>
    </row>
    <row r="1323" s="2" customFormat="1" ht="24.15" customHeight="1">
      <c r="A1323" s="38"/>
      <c r="B1323" s="39"/>
      <c r="C1323" s="251" t="s">
        <v>1361</v>
      </c>
      <c r="D1323" s="251" t="s">
        <v>155</v>
      </c>
      <c r="E1323" s="252" t="s">
        <v>1362</v>
      </c>
      <c r="F1323" s="253" t="s">
        <v>1363</v>
      </c>
      <c r="G1323" s="254" t="s">
        <v>169</v>
      </c>
      <c r="H1323" s="255">
        <v>2.883</v>
      </c>
      <c r="I1323" s="256"/>
      <c r="J1323" s="257">
        <f>ROUND(I1323*H1323,2)</f>
        <v>0</v>
      </c>
      <c r="K1323" s="258"/>
      <c r="L1323" s="259"/>
      <c r="M1323" s="260" t="s">
        <v>1</v>
      </c>
      <c r="N1323" s="261" t="s">
        <v>39</v>
      </c>
      <c r="O1323" s="91"/>
      <c r="P1323" s="225">
        <f>O1323*H1323</f>
        <v>0</v>
      </c>
      <c r="Q1323" s="225">
        <v>0.01102</v>
      </c>
      <c r="R1323" s="225">
        <f>Q1323*H1323</f>
        <v>0.031770659999999999</v>
      </c>
      <c r="S1323" s="225">
        <v>0</v>
      </c>
      <c r="T1323" s="226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227" t="s">
        <v>347</v>
      </c>
      <c r="AT1323" s="227" t="s">
        <v>155</v>
      </c>
      <c r="AU1323" s="227" t="s">
        <v>150</v>
      </c>
      <c r="AY1323" s="17" t="s">
        <v>142</v>
      </c>
      <c r="BE1323" s="228">
        <f>IF(N1323="základní",J1323,0)</f>
        <v>0</v>
      </c>
      <c r="BF1323" s="228">
        <f>IF(N1323="snížená",J1323,0)</f>
        <v>0</v>
      </c>
      <c r="BG1323" s="228">
        <f>IF(N1323="zákl. přenesená",J1323,0)</f>
        <v>0</v>
      </c>
      <c r="BH1323" s="228">
        <f>IF(N1323="sníž. přenesená",J1323,0)</f>
        <v>0</v>
      </c>
      <c r="BI1323" s="228">
        <f>IF(N1323="nulová",J1323,0)</f>
        <v>0</v>
      </c>
      <c r="BJ1323" s="17" t="s">
        <v>150</v>
      </c>
      <c r="BK1323" s="228">
        <f>ROUND(I1323*H1323,2)</f>
        <v>0</v>
      </c>
      <c r="BL1323" s="17" t="s">
        <v>265</v>
      </c>
      <c r="BM1323" s="227" t="s">
        <v>1364</v>
      </c>
    </row>
    <row r="1324" s="13" customFormat="1">
      <c r="A1324" s="13"/>
      <c r="B1324" s="229"/>
      <c r="C1324" s="230"/>
      <c r="D1324" s="231" t="s">
        <v>152</v>
      </c>
      <c r="E1324" s="232" t="s">
        <v>1</v>
      </c>
      <c r="F1324" s="233" t="s">
        <v>1343</v>
      </c>
      <c r="G1324" s="230"/>
      <c r="H1324" s="232" t="s">
        <v>1</v>
      </c>
      <c r="I1324" s="234"/>
      <c r="J1324" s="230"/>
      <c r="K1324" s="230"/>
      <c r="L1324" s="235"/>
      <c r="M1324" s="236"/>
      <c r="N1324" s="237"/>
      <c r="O1324" s="237"/>
      <c r="P1324" s="237"/>
      <c r="Q1324" s="237"/>
      <c r="R1324" s="237"/>
      <c r="S1324" s="237"/>
      <c r="T1324" s="23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9" t="s">
        <v>152</v>
      </c>
      <c r="AU1324" s="239" t="s">
        <v>150</v>
      </c>
      <c r="AV1324" s="13" t="s">
        <v>81</v>
      </c>
      <c r="AW1324" s="13" t="s">
        <v>30</v>
      </c>
      <c r="AX1324" s="13" t="s">
        <v>73</v>
      </c>
      <c r="AY1324" s="239" t="s">
        <v>142</v>
      </c>
    </row>
    <row r="1325" s="14" customFormat="1">
      <c r="A1325" s="14"/>
      <c r="B1325" s="240"/>
      <c r="C1325" s="241"/>
      <c r="D1325" s="231" t="s">
        <v>152</v>
      </c>
      <c r="E1325" s="242" t="s">
        <v>1</v>
      </c>
      <c r="F1325" s="243" t="s">
        <v>1365</v>
      </c>
      <c r="G1325" s="241"/>
      <c r="H1325" s="244">
        <v>2.883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152</v>
      </c>
      <c r="AU1325" s="250" t="s">
        <v>150</v>
      </c>
      <c r="AV1325" s="14" t="s">
        <v>150</v>
      </c>
      <c r="AW1325" s="14" t="s">
        <v>30</v>
      </c>
      <c r="AX1325" s="14" t="s">
        <v>81</v>
      </c>
      <c r="AY1325" s="250" t="s">
        <v>142</v>
      </c>
    </row>
    <row r="1326" s="2" customFormat="1" ht="14.4" customHeight="1">
      <c r="A1326" s="38"/>
      <c r="B1326" s="39"/>
      <c r="C1326" s="215" t="s">
        <v>1366</v>
      </c>
      <c r="D1326" s="215" t="s">
        <v>145</v>
      </c>
      <c r="E1326" s="216" t="s">
        <v>1367</v>
      </c>
      <c r="F1326" s="217" t="s">
        <v>1368</v>
      </c>
      <c r="G1326" s="218" t="s">
        <v>164</v>
      </c>
      <c r="H1326" s="219">
        <v>7</v>
      </c>
      <c r="I1326" s="220"/>
      <c r="J1326" s="221">
        <f>ROUND(I1326*H1326,2)</f>
        <v>0</v>
      </c>
      <c r="K1326" s="222"/>
      <c r="L1326" s="44"/>
      <c r="M1326" s="223" t="s">
        <v>1</v>
      </c>
      <c r="N1326" s="224" t="s">
        <v>39</v>
      </c>
      <c r="O1326" s="91"/>
      <c r="P1326" s="225">
        <f>O1326*H1326</f>
        <v>0</v>
      </c>
      <c r="Q1326" s="225">
        <v>0</v>
      </c>
      <c r="R1326" s="225">
        <f>Q1326*H1326</f>
        <v>0</v>
      </c>
      <c r="S1326" s="225">
        <v>0.0018</v>
      </c>
      <c r="T1326" s="226">
        <f>S1326*H1326</f>
        <v>0.0126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27" t="s">
        <v>265</v>
      </c>
      <c r="AT1326" s="227" t="s">
        <v>145</v>
      </c>
      <c r="AU1326" s="227" t="s">
        <v>150</v>
      </c>
      <c r="AY1326" s="17" t="s">
        <v>142</v>
      </c>
      <c r="BE1326" s="228">
        <f>IF(N1326="základní",J1326,0)</f>
        <v>0</v>
      </c>
      <c r="BF1326" s="228">
        <f>IF(N1326="snížená",J1326,0)</f>
        <v>0</v>
      </c>
      <c r="BG1326" s="228">
        <f>IF(N1326="zákl. přenesená",J1326,0)</f>
        <v>0</v>
      </c>
      <c r="BH1326" s="228">
        <f>IF(N1326="sníž. přenesená",J1326,0)</f>
        <v>0</v>
      </c>
      <c r="BI1326" s="228">
        <f>IF(N1326="nulová",J1326,0)</f>
        <v>0</v>
      </c>
      <c r="BJ1326" s="17" t="s">
        <v>150</v>
      </c>
      <c r="BK1326" s="228">
        <f>ROUND(I1326*H1326,2)</f>
        <v>0</v>
      </c>
      <c r="BL1326" s="17" t="s">
        <v>265</v>
      </c>
      <c r="BM1326" s="227" t="s">
        <v>1369</v>
      </c>
    </row>
    <row r="1327" s="2" customFormat="1" ht="24.15" customHeight="1">
      <c r="A1327" s="38"/>
      <c r="B1327" s="39"/>
      <c r="C1327" s="215" t="s">
        <v>1370</v>
      </c>
      <c r="D1327" s="215" t="s">
        <v>145</v>
      </c>
      <c r="E1327" s="216" t="s">
        <v>1371</v>
      </c>
      <c r="F1327" s="217" t="s">
        <v>1372</v>
      </c>
      <c r="G1327" s="218" t="s">
        <v>164</v>
      </c>
      <c r="H1327" s="219">
        <v>1</v>
      </c>
      <c r="I1327" s="220"/>
      <c r="J1327" s="221">
        <f>ROUND(I1327*H1327,2)</f>
        <v>0</v>
      </c>
      <c r="K1327" s="222"/>
      <c r="L1327" s="44"/>
      <c r="M1327" s="223" t="s">
        <v>1</v>
      </c>
      <c r="N1327" s="224" t="s">
        <v>39</v>
      </c>
      <c r="O1327" s="91"/>
      <c r="P1327" s="225">
        <f>O1327*H1327</f>
        <v>0</v>
      </c>
      <c r="Q1327" s="225">
        <v>0</v>
      </c>
      <c r="R1327" s="225">
        <f>Q1327*H1327</f>
        <v>0</v>
      </c>
      <c r="S1327" s="225">
        <v>0.0011999999999999999</v>
      </c>
      <c r="T1327" s="226">
        <f>S1327*H1327</f>
        <v>0.0011999999999999999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227" t="s">
        <v>265</v>
      </c>
      <c r="AT1327" s="227" t="s">
        <v>145</v>
      </c>
      <c r="AU1327" s="227" t="s">
        <v>150</v>
      </c>
      <c r="AY1327" s="17" t="s">
        <v>142</v>
      </c>
      <c r="BE1327" s="228">
        <f>IF(N1327="základní",J1327,0)</f>
        <v>0</v>
      </c>
      <c r="BF1327" s="228">
        <f>IF(N1327="snížená",J1327,0)</f>
        <v>0</v>
      </c>
      <c r="BG1327" s="228">
        <f>IF(N1327="zákl. přenesená",J1327,0)</f>
        <v>0</v>
      </c>
      <c r="BH1327" s="228">
        <f>IF(N1327="sníž. přenesená",J1327,0)</f>
        <v>0</v>
      </c>
      <c r="BI1327" s="228">
        <f>IF(N1327="nulová",J1327,0)</f>
        <v>0</v>
      </c>
      <c r="BJ1327" s="17" t="s">
        <v>150</v>
      </c>
      <c r="BK1327" s="228">
        <f>ROUND(I1327*H1327,2)</f>
        <v>0</v>
      </c>
      <c r="BL1327" s="17" t="s">
        <v>265</v>
      </c>
      <c r="BM1327" s="227" t="s">
        <v>1373</v>
      </c>
    </row>
    <row r="1328" s="13" customFormat="1">
      <c r="A1328" s="13"/>
      <c r="B1328" s="229"/>
      <c r="C1328" s="230"/>
      <c r="D1328" s="231" t="s">
        <v>152</v>
      </c>
      <c r="E1328" s="232" t="s">
        <v>1</v>
      </c>
      <c r="F1328" s="233" t="s">
        <v>1320</v>
      </c>
      <c r="G1328" s="230"/>
      <c r="H1328" s="232" t="s">
        <v>1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9" t="s">
        <v>152</v>
      </c>
      <c r="AU1328" s="239" t="s">
        <v>150</v>
      </c>
      <c r="AV1328" s="13" t="s">
        <v>81</v>
      </c>
      <c r="AW1328" s="13" t="s">
        <v>30</v>
      </c>
      <c r="AX1328" s="13" t="s">
        <v>73</v>
      </c>
      <c r="AY1328" s="239" t="s">
        <v>142</v>
      </c>
    </row>
    <row r="1329" s="14" customFormat="1">
      <c r="A1329" s="14"/>
      <c r="B1329" s="240"/>
      <c r="C1329" s="241"/>
      <c r="D1329" s="231" t="s">
        <v>152</v>
      </c>
      <c r="E1329" s="242" t="s">
        <v>1</v>
      </c>
      <c r="F1329" s="243" t="s">
        <v>81</v>
      </c>
      <c r="G1329" s="241"/>
      <c r="H1329" s="244">
        <v>1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152</v>
      </c>
      <c r="AU1329" s="250" t="s">
        <v>150</v>
      </c>
      <c r="AV1329" s="14" t="s">
        <v>150</v>
      </c>
      <c r="AW1329" s="14" t="s">
        <v>30</v>
      </c>
      <c r="AX1329" s="14" t="s">
        <v>81</v>
      </c>
      <c r="AY1329" s="250" t="s">
        <v>142</v>
      </c>
    </row>
    <row r="1330" s="2" customFormat="1" ht="24.15" customHeight="1">
      <c r="A1330" s="38"/>
      <c r="B1330" s="39"/>
      <c r="C1330" s="215" t="s">
        <v>1374</v>
      </c>
      <c r="D1330" s="215" t="s">
        <v>145</v>
      </c>
      <c r="E1330" s="216" t="s">
        <v>1375</v>
      </c>
      <c r="F1330" s="217" t="s">
        <v>1376</v>
      </c>
      <c r="G1330" s="218" t="s">
        <v>286</v>
      </c>
      <c r="H1330" s="219">
        <v>6.7679999999999998</v>
      </c>
      <c r="I1330" s="220"/>
      <c r="J1330" s="221">
        <f>ROUND(I1330*H1330,2)</f>
        <v>0</v>
      </c>
      <c r="K1330" s="222"/>
      <c r="L1330" s="44"/>
      <c r="M1330" s="223" t="s">
        <v>1</v>
      </c>
      <c r="N1330" s="224" t="s">
        <v>39</v>
      </c>
      <c r="O1330" s="91"/>
      <c r="P1330" s="225">
        <f>O1330*H1330</f>
        <v>0</v>
      </c>
      <c r="Q1330" s="225">
        <v>0</v>
      </c>
      <c r="R1330" s="225">
        <f>Q1330*H1330</f>
        <v>0</v>
      </c>
      <c r="S1330" s="225">
        <v>0</v>
      </c>
      <c r="T1330" s="226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27" t="s">
        <v>265</v>
      </c>
      <c r="AT1330" s="227" t="s">
        <v>145</v>
      </c>
      <c r="AU1330" s="227" t="s">
        <v>150</v>
      </c>
      <c r="AY1330" s="17" t="s">
        <v>142</v>
      </c>
      <c r="BE1330" s="228">
        <f>IF(N1330="základní",J1330,0)</f>
        <v>0</v>
      </c>
      <c r="BF1330" s="228">
        <f>IF(N1330="snížená",J1330,0)</f>
        <v>0</v>
      </c>
      <c r="BG1330" s="228">
        <f>IF(N1330="zákl. přenesená",J1330,0)</f>
        <v>0</v>
      </c>
      <c r="BH1330" s="228">
        <f>IF(N1330="sníž. přenesená",J1330,0)</f>
        <v>0</v>
      </c>
      <c r="BI1330" s="228">
        <f>IF(N1330="nulová",J1330,0)</f>
        <v>0</v>
      </c>
      <c r="BJ1330" s="17" t="s">
        <v>150</v>
      </c>
      <c r="BK1330" s="228">
        <f>ROUND(I1330*H1330,2)</f>
        <v>0</v>
      </c>
      <c r="BL1330" s="17" t="s">
        <v>265</v>
      </c>
      <c r="BM1330" s="227" t="s">
        <v>1377</v>
      </c>
    </row>
    <row r="1331" s="13" customFormat="1">
      <c r="A1331" s="13"/>
      <c r="B1331" s="229"/>
      <c r="C1331" s="230"/>
      <c r="D1331" s="231" t="s">
        <v>152</v>
      </c>
      <c r="E1331" s="232" t="s">
        <v>1</v>
      </c>
      <c r="F1331" s="233" t="s">
        <v>1343</v>
      </c>
      <c r="G1331" s="230"/>
      <c r="H1331" s="232" t="s">
        <v>1</v>
      </c>
      <c r="I1331" s="234"/>
      <c r="J1331" s="230"/>
      <c r="K1331" s="230"/>
      <c r="L1331" s="235"/>
      <c r="M1331" s="236"/>
      <c r="N1331" s="237"/>
      <c r="O1331" s="237"/>
      <c r="P1331" s="237"/>
      <c r="Q1331" s="237"/>
      <c r="R1331" s="237"/>
      <c r="S1331" s="237"/>
      <c r="T1331" s="23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9" t="s">
        <v>152</v>
      </c>
      <c r="AU1331" s="239" t="s">
        <v>150</v>
      </c>
      <c r="AV1331" s="13" t="s">
        <v>81</v>
      </c>
      <c r="AW1331" s="13" t="s">
        <v>30</v>
      </c>
      <c r="AX1331" s="13" t="s">
        <v>73</v>
      </c>
      <c r="AY1331" s="239" t="s">
        <v>142</v>
      </c>
    </row>
    <row r="1332" s="14" customFormat="1">
      <c r="A1332" s="14"/>
      <c r="B1332" s="240"/>
      <c r="C1332" s="241"/>
      <c r="D1332" s="231" t="s">
        <v>152</v>
      </c>
      <c r="E1332" s="242" t="s">
        <v>1</v>
      </c>
      <c r="F1332" s="243" t="s">
        <v>1378</v>
      </c>
      <c r="G1332" s="241"/>
      <c r="H1332" s="244">
        <v>6.7679999999999998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152</v>
      </c>
      <c r="AU1332" s="250" t="s">
        <v>150</v>
      </c>
      <c r="AV1332" s="14" t="s">
        <v>150</v>
      </c>
      <c r="AW1332" s="14" t="s">
        <v>30</v>
      </c>
      <c r="AX1332" s="14" t="s">
        <v>81</v>
      </c>
      <c r="AY1332" s="250" t="s">
        <v>142</v>
      </c>
    </row>
    <row r="1333" s="2" customFormat="1" ht="14.4" customHeight="1">
      <c r="A1333" s="38"/>
      <c r="B1333" s="39"/>
      <c r="C1333" s="215" t="s">
        <v>1379</v>
      </c>
      <c r="D1333" s="215" t="s">
        <v>145</v>
      </c>
      <c r="E1333" s="216" t="s">
        <v>1380</v>
      </c>
      <c r="F1333" s="217" t="s">
        <v>1381</v>
      </c>
      <c r="G1333" s="218" t="s">
        <v>164</v>
      </c>
      <c r="H1333" s="219">
        <v>6</v>
      </c>
      <c r="I1333" s="220"/>
      <c r="J1333" s="221">
        <f>ROUND(I1333*H1333,2)</f>
        <v>0</v>
      </c>
      <c r="K1333" s="222"/>
      <c r="L1333" s="44"/>
      <c r="M1333" s="223" t="s">
        <v>1</v>
      </c>
      <c r="N1333" s="224" t="s">
        <v>39</v>
      </c>
      <c r="O1333" s="91"/>
      <c r="P1333" s="225">
        <f>O1333*H1333</f>
        <v>0</v>
      </c>
      <c r="Q1333" s="225">
        <v>0</v>
      </c>
      <c r="R1333" s="225">
        <f>Q1333*H1333</f>
        <v>0</v>
      </c>
      <c r="S1333" s="225">
        <v>0.0015</v>
      </c>
      <c r="T1333" s="226">
        <f>S1333*H1333</f>
        <v>0.0090000000000000011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27" t="s">
        <v>265</v>
      </c>
      <c r="AT1333" s="227" t="s">
        <v>145</v>
      </c>
      <c r="AU1333" s="227" t="s">
        <v>150</v>
      </c>
      <c r="AY1333" s="17" t="s">
        <v>142</v>
      </c>
      <c r="BE1333" s="228">
        <f>IF(N1333="základní",J1333,0)</f>
        <v>0</v>
      </c>
      <c r="BF1333" s="228">
        <f>IF(N1333="snížená",J1333,0)</f>
        <v>0</v>
      </c>
      <c r="BG1333" s="228">
        <f>IF(N1333="zákl. přenesená",J1333,0)</f>
        <v>0</v>
      </c>
      <c r="BH1333" s="228">
        <f>IF(N1333="sníž. přenesená",J1333,0)</f>
        <v>0</v>
      </c>
      <c r="BI1333" s="228">
        <f>IF(N1333="nulová",J1333,0)</f>
        <v>0</v>
      </c>
      <c r="BJ1333" s="17" t="s">
        <v>150</v>
      </c>
      <c r="BK1333" s="228">
        <f>ROUND(I1333*H1333,2)</f>
        <v>0</v>
      </c>
      <c r="BL1333" s="17" t="s">
        <v>265</v>
      </c>
      <c r="BM1333" s="227" t="s">
        <v>1382</v>
      </c>
    </row>
    <row r="1334" s="13" customFormat="1">
      <c r="A1334" s="13"/>
      <c r="B1334" s="229"/>
      <c r="C1334" s="230"/>
      <c r="D1334" s="231" t="s">
        <v>152</v>
      </c>
      <c r="E1334" s="232" t="s">
        <v>1</v>
      </c>
      <c r="F1334" s="233" t="s">
        <v>1343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152</v>
      </c>
      <c r="AU1334" s="239" t="s">
        <v>150</v>
      </c>
      <c r="AV1334" s="13" t="s">
        <v>81</v>
      </c>
      <c r="AW1334" s="13" t="s">
        <v>30</v>
      </c>
      <c r="AX1334" s="13" t="s">
        <v>73</v>
      </c>
      <c r="AY1334" s="239" t="s">
        <v>142</v>
      </c>
    </row>
    <row r="1335" s="14" customFormat="1">
      <c r="A1335" s="14"/>
      <c r="B1335" s="240"/>
      <c r="C1335" s="241"/>
      <c r="D1335" s="231" t="s">
        <v>152</v>
      </c>
      <c r="E1335" s="242" t="s">
        <v>1</v>
      </c>
      <c r="F1335" s="243" t="s">
        <v>171</v>
      </c>
      <c r="G1335" s="241"/>
      <c r="H1335" s="244">
        <v>6</v>
      </c>
      <c r="I1335" s="245"/>
      <c r="J1335" s="241"/>
      <c r="K1335" s="241"/>
      <c r="L1335" s="246"/>
      <c r="M1335" s="247"/>
      <c r="N1335" s="248"/>
      <c r="O1335" s="248"/>
      <c r="P1335" s="248"/>
      <c r="Q1335" s="248"/>
      <c r="R1335" s="248"/>
      <c r="S1335" s="248"/>
      <c r="T1335" s="249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0" t="s">
        <v>152</v>
      </c>
      <c r="AU1335" s="250" t="s">
        <v>150</v>
      </c>
      <c r="AV1335" s="14" t="s">
        <v>150</v>
      </c>
      <c r="AW1335" s="14" t="s">
        <v>30</v>
      </c>
      <c r="AX1335" s="14" t="s">
        <v>81</v>
      </c>
      <c r="AY1335" s="250" t="s">
        <v>142</v>
      </c>
    </row>
    <row r="1336" s="2" customFormat="1" ht="24.15" customHeight="1">
      <c r="A1336" s="38"/>
      <c r="B1336" s="39"/>
      <c r="C1336" s="215" t="s">
        <v>1383</v>
      </c>
      <c r="D1336" s="215" t="s">
        <v>145</v>
      </c>
      <c r="E1336" s="216" t="s">
        <v>1384</v>
      </c>
      <c r="F1336" s="217" t="s">
        <v>1385</v>
      </c>
      <c r="G1336" s="218" t="s">
        <v>164</v>
      </c>
      <c r="H1336" s="219">
        <v>2</v>
      </c>
      <c r="I1336" s="220"/>
      <c r="J1336" s="221">
        <f>ROUND(I1336*H1336,2)</f>
        <v>0</v>
      </c>
      <c r="K1336" s="222"/>
      <c r="L1336" s="44"/>
      <c r="M1336" s="223" t="s">
        <v>1</v>
      </c>
      <c r="N1336" s="224" t="s">
        <v>39</v>
      </c>
      <c r="O1336" s="91"/>
      <c r="P1336" s="225">
        <f>O1336*H1336</f>
        <v>0</v>
      </c>
      <c r="Q1336" s="225">
        <v>0</v>
      </c>
      <c r="R1336" s="225">
        <f>Q1336*H1336</f>
        <v>0</v>
      </c>
      <c r="S1336" s="225">
        <v>0.0060000000000000001</v>
      </c>
      <c r="T1336" s="226">
        <f>S1336*H1336</f>
        <v>0.012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227" t="s">
        <v>265</v>
      </c>
      <c r="AT1336" s="227" t="s">
        <v>145</v>
      </c>
      <c r="AU1336" s="227" t="s">
        <v>150</v>
      </c>
      <c r="AY1336" s="17" t="s">
        <v>142</v>
      </c>
      <c r="BE1336" s="228">
        <f>IF(N1336="základní",J1336,0)</f>
        <v>0</v>
      </c>
      <c r="BF1336" s="228">
        <f>IF(N1336="snížená",J1336,0)</f>
        <v>0</v>
      </c>
      <c r="BG1336" s="228">
        <f>IF(N1336="zákl. přenesená",J1336,0)</f>
        <v>0</v>
      </c>
      <c r="BH1336" s="228">
        <f>IF(N1336="sníž. přenesená",J1336,0)</f>
        <v>0</v>
      </c>
      <c r="BI1336" s="228">
        <f>IF(N1336="nulová",J1336,0)</f>
        <v>0</v>
      </c>
      <c r="BJ1336" s="17" t="s">
        <v>150</v>
      </c>
      <c r="BK1336" s="228">
        <f>ROUND(I1336*H1336,2)</f>
        <v>0</v>
      </c>
      <c r="BL1336" s="17" t="s">
        <v>265</v>
      </c>
      <c r="BM1336" s="227" t="s">
        <v>1386</v>
      </c>
    </row>
    <row r="1337" s="2" customFormat="1" ht="24.15" customHeight="1">
      <c r="A1337" s="38"/>
      <c r="B1337" s="39"/>
      <c r="C1337" s="215" t="s">
        <v>1387</v>
      </c>
      <c r="D1337" s="215" t="s">
        <v>145</v>
      </c>
      <c r="E1337" s="216" t="s">
        <v>1388</v>
      </c>
      <c r="F1337" s="217" t="s">
        <v>1389</v>
      </c>
      <c r="G1337" s="218" t="s">
        <v>164</v>
      </c>
      <c r="H1337" s="219">
        <v>1</v>
      </c>
      <c r="I1337" s="220"/>
      <c r="J1337" s="221">
        <f>ROUND(I1337*H1337,2)</f>
        <v>0</v>
      </c>
      <c r="K1337" s="222"/>
      <c r="L1337" s="44"/>
      <c r="M1337" s="223" t="s">
        <v>1</v>
      </c>
      <c r="N1337" s="224" t="s">
        <v>39</v>
      </c>
      <c r="O1337" s="91"/>
      <c r="P1337" s="225">
        <f>O1337*H1337</f>
        <v>0</v>
      </c>
      <c r="Q1337" s="225">
        <v>0</v>
      </c>
      <c r="R1337" s="225">
        <f>Q1337*H1337</f>
        <v>0</v>
      </c>
      <c r="S1337" s="225">
        <v>0</v>
      </c>
      <c r="T1337" s="226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27" t="s">
        <v>149</v>
      </c>
      <c r="AT1337" s="227" t="s">
        <v>145</v>
      </c>
      <c r="AU1337" s="227" t="s">
        <v>150</v>
      </c>
      <c r="AY1337" s="17" t="s">
        <v>142</v>
      </c>
      <c r="BE1337" s="228">
        <f>IF(N1337="základní",J1337,0)</f>
        <v>0</v>
      </c>
      <c r="BF1337" s="228">
        <f>IF(N1337="snížená",J1337,0)</f>
        <v>0</v>
      </c>
      <c r="BG1337" s="228">
        <f>IF(N1337="zákl. přenesená",J1337,0)</f>
        <v>0</v>
      </c>
      <c r="BH1337" s="228">
        <f>IF(N1337="sníž. přenesená",J1337,0)</f>
        <v>0</v>
      </c>
      <c r="BI1337" s="228">
        <f>IF(N1337="nulová",J1337,0)</f>
        <v>0</v>
      </c>
      <c r="BJ1337" s="17" t="s">
        <v>150</v>
      </c>
      <c r="BK1337" s="228">
        <f>ROUND(I1337*H1337,2)</f>
        <v>0</v>
      </c>
      <c r="BL1337" s="17" t="s">
        <v>149</v>
      </c>
      <c r="BM1337" s="227" t="s">
        <v>1390</v>
      </c>
    </row>
    <row r="1338" s="2" customFormat="1" ht="14.4" customHeight="1">
      <c r="A1338" s="38"/>
      <c r="B1338" s="39"/>
      <c r="C1338" s="215" t="s">
        <v>1391</v>
      </c>
      <c r="D1338" s="215" t="s">
        <v>145</v>
      </c>
      <c r="E1338" s="216" t="s">
        <v>1392</v>
      </c>
      <c r="F1338" s="217" t="s">
        <v>1393</v>
      </c>
      <c r="G1338" s="218" t="s">
        <v>164</v>
      </c>
      <c r="H1338" s="219">
        <v>1</v>
      </c>
      <c r="I1338" s="220"/>
      <c r="J1338" s="221">
        <f>ROUND(I1338*H1338,2)</f>
        <v>0</v>
      </c>
      <c r="K1338" s="222"/>
      <c r="L1338" s="44"/>
      <c r="M1338" s="223" t="s">
        <v>1</v>
      </c>
      <c r="N1338" s="224" t="s">
        <v>39</v>
      </c>
      <c r="O1338" s="91"/>
      <c r="P1338" s="225">
        <f>O1338*H1338</f>
        <v>0</v>
      </c>
      <c r="Q1338" s="225">
        <v>0</v>
      </c>
      <c r="R1338" s="225">
        <f>Q1338*H1338</f>
        <v>0</v>
      </c>
      <c r="S1338" s="225">
        <v>0.001</v>
      </c>
      <c r="T1338" s="226">
        <f>S1338*H1338</f>
        <v>0.001</v>
      </c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R1338" s="227" t="s">
        <v>265</v>
      </c>
      <c r="AT1338" s="227" t="s">
        <v>145</v>
      </c>
      <c r="AU1338" s="227" t="s">
        <v>150</v>
      </c>
      <c r="AY1338" s="17" t="s">
        <v>142</v>
      </c>
      <c r="BE1338" s="228">
        <f>IF(N1338="základní",J1338,0)</f>
        <v>0</v>
      </c>
      <c r="BF1338" s="228">
        <f>IF(N1338="snížená",J1338,0)</f>
        <v>0</v>
      </c>
      <c r="BG1338" s="228">
        <f>IF(N1338="zákl. přenesená",J1338,0)</f>
        <v>0</v>
      </c>
      <c r="BH1338" s="228">
        <f>IF(N1338="sníž. přenesená",J1338,0)</f>
        <v>0</v>
      </c>
      <c r="BI1338" s="228">
        <f>IF(N1338="nulová",J1338,0)</f>
        <v>0</v>
      </c>
      <c r="BJ1338" s="17" t="s">
        <v>150</v>
      </c>
      <c r="BK1338" s="228">
        <f>ROUND(I1338*H1338,2)</f>
        <v>0</v>
      </c>
      <c r="BL1338" s="17" t="s">
        <v>265</v>
      </c>
      <c r="BM1338" s="227" t="s">
        <v>1394</v>
      </c>
    </row>
    <row r="1339" s="13" customFormat="1">
      <c r="A1339" s="13"/>
      <c r="B1339" s="229"/>
      <c r="C1339" s="230"/>
      <c r="D1339" s="231" t="s">
        <v>152</v>
      </c>
      <c r="E1339" s="232" t="s">
        <v>1</v>
      </c>
      <c r="F1339" s="233" t="s">
        <v>1343</v>
      </c>
      <c r="G1339" s="230"/>
      <c r="H1339" s="232" t="s">
        <v>1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152</v>
      </c>
      <c r="AU1339" s="239" t="s">
        <v>150</v>
      </c>
      <c r="AV1339" s="13" t="s">
        <v>81</v>
      </c>
      <c r="AW1339" s="13" t="s">
        <v>30</v>
      </c>
      <c r="AX1339" s="13" t="s">
        <v>73</v>
      </c>
      <c r="AY1339" s="239" t="s">
        <v>142</v>
      </c>
    </row>
    <row r="1340" s="14" customFormat="1">
      <c r="A1340" s="14"/>
      <c r="B1340" s="240"/>
      <c r="C1340" s="241"/>
      <c r="D1340" s="231" t="s">
        <v>152</v>
      </c>
      <c r="E1340" s="242" t="s">
        <v>1</v>
      </c>
      <c r="F1340" s="243" t="s">
        <v>81</v>
      </c>
      <c r="G1340" s="241"/>
      <c r="H1340" s="244">
        <v>1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152</v>
      </c>
      <c r="AU1340" s="250" t="s">
        <v>150</v>
      </c>
      <c r="AV1340" s="14" t="s">
        <v>150</v>
      </c>
      <c r="AW1340" s="14" t="s">
        <v>30</v>
      </c>
      <c r="AX1340" s="14" t="s">
        <v>81</v>
      </c>
      <c r="AY1340" s="250" t="s">
        <v>142</v>
      </c>
    </row>
    <row r="1341" s="2" customFormat="1" ht="14.4" customHeight="1">
      <c r="A1341" s="38"/>
      <c r="B1341" s="39"/>
      <c r="C1341" s="215" t="s">
        <v>1395</v>
      </c>
      <c r="D1341" s="215" t="s">
        <v>145</v>
      </c>
      <c r="E1341" s="216" t="s">
        <v>1396</v>
      </c>
      <c r="F1341" s="217" t="s">
        <v>1397</v>
      </c>
      <c r="G1341" s="218" t="s">
        <v>164</v>
      </c>
      <c r="H1341" s="219">
        <v>2</v>
      </c>
      <c r="I1341" s="220"/>
      <c r="J1341" s="221">
        <f>ROUND(I1341*H1341,2)</f>
        <v>0</v>
      </c>
      <c r="K1341" s="222"/>
      <c r="L1341" s="44"/>
      <c r="M1341" s="223" t="s">
        <v>1</v>
      </c>
      <c r="N1341" s="224" t="s">
        <v>39</v>
      </c>
      <c r="O1341" s="91"/>
      <c r="P1341" s="225">
        <f>O1341*H1341</f>
        <v>0</v>
      </c>
      <c r="Q1341" s="225">
        <v>0</v>
      </c>
      <c r="R1341" s="225">
        <f>Q1341*H1341</f>
        <v>0</v>
      </c>
      <c r="S1341" s="225">
        <v>0.00010000000000000001</v>
      </c>
      <c r="T1341" s="226">
        <f>S1341*H1341</f>
        <v>0.00020000000000000001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27" t="s">
        <v>265</v>
      </c>
      <c r="AT1341" s="227" t="s">
        <v>145</v>
      </c>
      <c r="AU1341" s="227" t="s">
        <v>150</v>
      </c>
      <c r="AY1341" s="17" t="s">
        <v>142</v>
      </c>
      <c r="BE1341" s="228">
        <f>IF(N1341="základní",J1341,0)</f>
        <v>0</v>
      </c>
      <c r="BF1341" s="228">
        <f>IF(N1341="snížená",J1341,0)</f>
        <v>0</v>
      </c>
      <c r="BG1341" s="228">
        <f>IF(N1341="zákl. přenesená",J1341,0)</f>
        <v>0</v>
      </c>
      <c r="BH1341" s="228">
        <f>IF(N1341="sníž. přenesená",J1341,0)</f>
        <v>0</v>
      </c>
      <c r="BI1341" s="228">
        <f>IF(N1341="nulová",J1341,0)</f>
        <v>0</v>
      </c>
      <c r="BJ1341" s="17" t="s">
        <v>150</v>
      </c>
      <c r="BK1341" s="228">
        <f>ROUND(I1341*H1341,2)</f>
        <v>0</v>
      </c>
      <c r="BL1341" s="17" t="s">
        <v>265</v>
      </c>
      <c r="BM1341" s="227" t="s">
        <v>1398</v>
      </c>
    </row>
    <row r="1342" s="13" customFormat="1">
      <c r="A1342" s="13"/>
      <c r="B1342" s="229"/>
      <c r="C1342" s="230"/>
      <c r="D1342" s="231" t="s">
        <v>152</v>
      </c>
      <c r="E1342" s="232" t="s">
        <v>1</v>
      </c>
      <c r="F1342" s="233" t="s">
        <v>1343</v>
      </c>
      <c r="G1342" s="230"/>
      <c r="H1342" s="232" t="s">
        <v>1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152</v>
      </c>
      <c r="AU1342" s="239" t="s">
        <v>150</v>
      </c>
      <c r="AV1342" s="13" t="s">
        <v>81</v>
      </c>
      <c r="AW1342" s="13" t="s">
        <v>30</v>
      </c>
      <c r="AX1342" s="13" t="s">
        <v>73</v>
      </c>
      <c r="AY1342" s="239" t="s">
        <v>142</v>
      </c>
    </row>
    <row r="1343" s="14" customFormat="1">
      <c r="A1343" s="14"/>
      <c r="B1343" s="240"/>
      <c r="C1343" s="241"/>
      <c r="D1343" s="231" t="s">
        <v>152</v>
      </c>
      <c r="E1343" s="242" t="s">
        <v>1</v>
      </c>
      <c r="F1343" s="243" t="s">
        <v>81</v>
      </c>
      <c r="G1343" s="241"/>
      <c r="H1343" s="244">
        <v>1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152</v>
      </c>
      <c r="AU1343" s="250" t="s">
        <v>150</v>
      </c>
      <c r="AV1343" s="14" t="s">
        <v>150</v>
      </c>
      <c r="AW1343" s="14" t="s">
        <v>30</v>
      </c>
      <c r="AX1343" s="14" t="s">
        <v>73</v>
      </c>
      <c r="AY1343" s="250" t="s">
        <v>142</v>
      </c>
    </row>
    <row r="1344" s="13" customFormat="1">
      <c r="A1344" s="13"/>
      <c r="B1344" s="229"/>
      <c r="C1344" s="230"/>
      <c r="D1344" s="231" t="s">
        <v>152</v>
      </c>
      <c r="E1344" s="232" t="s">
        <v>1</v>
      </c>
      <c r="F1344" s="233" t="s">
        <v>1399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152</v>
      </c>
      <c r="AU1344" s="239" t="s">
        <v>150</v>
      </c>
      <c r="AV1344" s="13" t="s">
        <v>81</v>
      </c>
      <c r="AW1344" s="13" t="s">
        <v>30</v>
      </c>
      <c r="AX1344" s="13" t="s">
        <v>73</v>
      </c>
      <c r="AY1344" s="239" t="s">
        <v>142</v>
      </c>
    </row>
    <row r="1345" s="14" customFormat="1">
      <c r="A1345" s="14"/>
      <c r="B1345" s="240"/>
      <c r="C1345" s="241"/>
      <c r="D1345" s="231" t="s">
        <v>152</v>
      </c>
      <c r="E1345" s="242" t="s">
        <v>1</v>
      </c>
      <c r="F1345" s="243" t="s">
        <v>81</v>
      </c>
      <c r="G1345" s="241"/>
      <c r="H1345" s="244">
        <v>1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152</v>
      </c>
      <c r="AU1345" s="250" t="s">
        <v>150</v>
      </c>
      <c r="AV1345" s="14" t="s">
        <v>150</v>
      </c>
      <c r="AW1345" s="14" t="s">
        <v>30</v>
      </c>
      <c r="AX1345" s="14" t="s">
        <v>73</v>
      </c>
      <c r="AY1345" s="250" t="s">
        <v>142</v>
      </c>
    </row>
    <row r="1346" s="15" customFormat="1">
      <c r="A1346" s="15"/>
      <c r="B1346" s="262"/>
      <c r="C1346" s="263"/>
      <c r="D1346" s="231" t="s">
        <v>152</v>
      </c>
      <c r="E1346" s="264" t="s">
        <v>1</v>
      </c>
      <c r="F1346" s="265" t="s">
        <v>173</v>
      </c>
      <c r="G1346" s="263"/>
      <c r="H1346" s="266">
        <v>2</v>
      </c>
      <c r="I1346" s="267"/>
      <c r="J1346" s="263"/>
      <c r="K1346" s="263"/>
      <c r="L1346" s="268"/>
      <c r="M1346" s="269"/>
      <c r="N1346" s="270"/>
      <c r="O1346" s="270"/>
      <c r="P1346" s="270"/>
      <c r="Q1346" s="270"/>
      <c r="R1346" s="270"/>
      <c r="S1346" s="270"/>
      <c r="T1346" s="271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72" t="s">
        <v>152</v>
      </c>
      <c r="AU1346" s="272" t="s">
        <v>150</v>
      </c>
      <c r="AV1346" s="15" t="s">
        <v>149</v>
      </c>
      <c r="AW1346" s="15" t="s">
        <v>30</v>
      </c>
      <c r="AX1346" s="15" t="s">
        <v>81</v>
      </c>
      <c r="AY1346" s="272" t="s">
        <v>142</v>
      </c>
    </row>
    <row r="1347" s="2" customFormat="1" ht="14.4" customHeight="1">
      <c r="A1347" s="38"/>
      <c r="B1347" s="39"/>
      <c r="C1347" s="215" t="s">
        <v>1400</v>
      </c>
      <c r="D1347" s="215" t="s">
        <v>145</v>
      </c>
      <c r="E1347" s="216" t="s">
        <v>1401</v>
      </c>
      <c r="F1347" s="217" t="s">
        <v>1402</v>
      </c>
      <c r="G1347" s="218" t="s">
        <v>164</v>
      </c>
      <c r="H1347" s="219">
        <v>2</v>
      </c>
      <c r="I1347" s="220"/>
      <c r="J1347" s="221">
        <f>ROUND(I1347*H1347,2)</f>
        <v>0</v>
      </c>
      <c r="K1347" s="222"/>
      <c r="L1347" s="44"/>
      <c r="M1347" s="223" t="s">
        <v>1</v>
      </c>
      <c r="N1347" s="224" t="s">
        <v>39</v>
      </c>
      <c r="O1347" s="91"/>
      <c r="P1347" s="225">
        <f>O1347*H1347</f>
        <v>0</v>
      </c>
      <c r="Q1347" s="225">
        <v>0</v>
      </c>
      <c r="R1347" s="225">
        <f>Q1347*H1347</f>
        <v>0</v>
      </c>
      <c r="S1347" s="225">
        <v>0.00010000000000000001</v>
      </c>
      <c r="T1347" s="226">
        <f>S1347*H1347</f>
        <v>0.00020000000000000001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27" t="s">
        <v>265</v>
      </c>
      <c r="AT1347" s="227" t="s">
        <v>145</v>
      </c>
      <c r="AU1347" s="227" t="s">
        <v>150</v>
      </c>
      <c r="AY1347" s="17" t="s">
        <v>142</v>
      </c>
      <c r="BE1347" s="228">
        <f>IF(N1347="základní",J1347,0)</f>
        <v>0</v>
      </c>
      <c r="BF1347" s="228">
        <f>IF(N1347="snížená",J1347,0)</f>
        <v>0</v>
      </c>
      <c r="BG1347" s="228">
        <f>IF(N1347="zákl. přenesená",J1347,0)</f>
        <v>0</v>
      </c>
      <c r="BH1347" s="228">
        <f>IF(N1347="sníž. přenesená",J1347,0)</f>
        <v>0</v>
      </c>
      <c r="BI1347" s="228">
        <f>IF(N1347="nulová",J1347,0)</f>
        <v>0</v>
      </c>
      <c r="BJ1347" s="17" t="s">
        <v>150</v>
      </c>
      <c r="BK1347" s="228">
        <f>ROUND(I1347*H1347,2)</f>
        <v>0</v>
      </c>
      <c r="BL1347" s="17" t="s">
        <v>265</v>
      </c>
      <c r="BM1347" s="227" t="s">
        <v>1403</v>
      </c>
    </row>
    <row r="1348" s="13" customFormat="1">
      <c r="A1348" s="13"/>
      <c r="B1348" s="229"/>
      <c r="C1348" s="230"/>
      <c r="D1348" s="231" t="s">
        <v>152</v>
      </c>
      <c r="E1348" s="232" t="s">
        <v>1</v>
      </c>
      <c r="F1348" s="233" t="s">
        <v>1343</v>
      </c>
      <c r="G1348" s="230"/>
      <c r="H1348" s="232" t="s">
        <v>1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152</v>
      </c>
      <c r="AU1348" s="239" t="s">
        <v>150</v>
      </c>
      <c r="AV1348" s="13" t="s">
        <v>81</v>
      </c>
      <c r="AW1348" s="13" t="s">
        <v>30</v>
      </c>
      <c r="AX1348" s="13" t="s">
        <v>73</v>
      </c>
      <c r="AY1348" s="239" t="s">
        <v>142</v>
      </c>
    </row>
    <row r="1349" s="14" customFormat="1">
      <c r="A1349" s="14"/>
      <c r="B1349" s="240"/>
      <c r="C1349" s="241"/>
      <c r="D1349" s="231" t="s">
        <v>152</v>
      </c>
      <c r="E1349" s="242" t="s">
        <v>1</v>
      </c>
      <c r="F1349" s="243" t="s">
        <v>81</v>
      </c>
      <c r="G1349" s="241"/>
      <c r="H1349" s="244">
        <v>1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152</v>
      </c>
      <c r="AU1349" s="250" t="s">
        <v>150</v>
      </c>
      <c r="AV1349" s="14" t="s">
        <v>150</v>
      </c>
      <c r="AW1349" s="14" t="s">
        <v>30</v>
      </c>
      <c r="AX1349" s="14" t="s">
        <v>73</v>
      </c>
      <c r="AY1349" s="250" t="s">
        <v>142</v>
      </c>
    </row>
    <row r="1350" s="13" customFormat="1">
      <c r="A1350" s="13"/>
      <c r="B1350" s="229"/>
      <c r="C1350" s="230"/>
      <c r="D1350" s="231" t="s">
        <v>152</v>
      </c>
      <c r="E1350" s="232" t="s">
        <v>1</v>
      </c>
      <c r="F1350" s="233" t="s">
        <v>1399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152</v>
      </c>
      <c r="AU1350" s="239" t="s">
        <v>150</v>
      </c>
      <c r="AV1350" s="13" t="s">
        <v>81</v>
      </c>
      <c r="AW1350" s="13" t="s">
        <v>30</v>
      </c>
      <c r="AX1350" s="13" t="s">
        <v>73</v>
      </c>
      <c r="AY1350" s="239" t="s">
        <v>142</v>
      </c>
    </row>
    <row r="1351" s="14" customFormat="1">
      <c r="A1351" s="14"/>
      <c r="B1351" s="240"/>
      <c r="C1351" s="241"/>
      <c r="D1351" s="231" t="s">
        <v>152</v>
      </c>
      <c r="E1351" s="242" t="s">
        <v>1</v>
      </c>
      <c r="F1351" s="243" t="s">
        <v>81</v>
      </c>
      <c r="G1351" s="241"/>
      <c r="H1351" s="244">
        <v>1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152</v>
      </c>
      <c r="AU1351" s="250" t="s">
        <v>150</v>
      </c>
      <c r="AV1351" s="14" t="s">
        <v>150</v>
      </c>
      <c r="AW1351" s="14" t="s">
        <v>30</v>
      </c>
      <c r="AX1351" s="14" t="s">
        <v>73</v>
      </c>
      <c r="AY1351" s="250" t="s">
        <v>142</v>
      </c>
    </row>
    <row r="1352" s="15" customFormat="1">
      <c r="A1352" s="15"/>
      <c r="B1352" s="262"/>
      <c r="C1352" s="263"/>
      <c r="D1352" s="231" t="s">
        <v>152</v>
      </c>
      <c r="E1352" s="264" t="s">
        <v>1</v>
      </c>
      <c r="F1352" s="265" t="s">
        <v>173</v>
      </c>
      <c r="G1352" s="263"/>
      <c r="H1352" s="266">
        <v>2</v>
      </c>
      <c r="I1352" s="267"/>
      <c r="J1352" s="263"/>
      <c r="K1352" s="263"/>
      <c r="L1352" s="268"/>
      <c r="M1352" s="269"/>
      <c r="N1352" s="270"/>
      <c r="O1352" s="270"/>
      <c r="P1352" s="270"/>
      <c r="Q1352" s="270"/>
      <c r="R1352" s="270"/>
      <c r="S1352" s="270"/>
      <c r="T1352" s="271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72" t="s">
        <v>152</v>
      </c>
      <c r="AU1352" s="272" t="s">
        <v>150</v>
      </c>
      <c r="AV1352" s="15" t="s">
        <v>149</v>
      </c>
      <c r="AW1352" s="15" t="s">
        <v>30</v>
      </c>
      <c r="AX1352" s="15" t="s">
        <v>81</v>
      </c>
      <c r="AY1352" s="272" t="s">
        <v>142</v>
      </c>
    </row>
    <row r="1353" s="2" customFormat="1" ht="14.4" customHeight="1">
      <c r="A1353" s="38"/>
      <c r="B1353" s="39"/>
      <c r="C1353" s="215" t="s">
        <v>1404</v>
      </c>
      <c r="D1353" s="215" t="s">
        <v>145</v>
      </c>
      <c r="E1353" s="216" t="s">
        <v>1405</v>
      </c>
      <c r="F1353" s="217" t="s">
        <v>1406</v>
      </c>
      <c r="G1353" s="218" t="s">
        <v>164</v>
      </c>
      <c r="H1353" s="219">
        <v>1</v>
      </c>
      <c r="I1353" s="220"/>
      <c r="J1353" s="221">
        <f>ROUND(I1353*H1353,2)</f>
        <v>0</v>
      </c>
      <c r="K1353" s="222"/>
      <c r="L1353" s="44"/>
      <c r="M1353" s="223" t="s">
        <v>1</v>
      </c>
      <c r="N1353" s="224" t="s">
        <v>39</v>
      </c>
      <c r="O1353" s="91"/>
      <c r="P1353" s="225">
        <f>O1353*H1353</f>
        <v>0</v>
      </c>
      <c r="Q1353" s="225">
        <v>0</v>
      </c>
      <c r="R1353" s="225">
        <f>Q1353*H1353</f>
        <v>0</v>
      </c>
      <c r="S1353" s="225">
        <v>0.001</v>
      </c>
      <c r="T1353" s="226">
        <f>S1353*H1353</f>
        <v>0.001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7" t="s">
        <v>265</v>
      </c>
      <c r="AT1353" s="227" t="s">
        <v>145</v>
      </c>
      <c r="AU1353" s="227" t="s">
        <v>150</v>
      </c>
      <c r="AY1353" s="17" t="s">
        <v>142</v>
      </c>
      <c r="BE1353" s="228">
        <f>IF(N1353="základní",J1353,0)</f>
        <v>0</v>
      </c>
      <c r="BF1353" s="228">
        <f>IF(N1353="snížená",J1353,0)</f>
        <v>0</v>
      </c>
      <c r="BG1353" s="228">
        <f>IF(N1353="zákl. přenesená",J1353,0)</f>
        <v>0</v>
      </c>
      <c r="BH1353" s="228">
        <f>IF(N1353="sníž. přenesená",J1353,0)</f>
        <v>0</v>
      </c>
      <c r="BI1353" s="228">
        <f>IF(N1353="nulová",J1353,0)</f>
        <v>0</v>
      </c>
      <c r="BJ1353" s="17" t="s">
        <v>150</v>
      </c>
      <c r="BK1353" s="228">
        <f>ROUND(I1353*H1353,2)</f>
        <v>0</v>
      </c>
      <c r="BL1353" s="17" t="s">
        <v>265</v>
      </c>
      <c r="BM1353" s="227" t="s">
        <v>1407</v>
      </c>
    </row>
    <row r="1354" s="13" customFormat="1">
      <c r="A1354" s="13"/>
      <c r="B1354" s="229"/>
      <c r="C1354" s="230"/>
      <c r="D1354" s="231" t="s">
        <v>152</v>
      </c>
      <c r="E1354" s="232" t="s">
        <v>1</v>
      </c>
      <c r="F1354" s="233" t="s">
        <v>1343</v>
      </c>
      <c r="G1354" s="230"/>
      <c r="H1354" s="232" t="s">
        <v>1</v>
      </c>
      <c r="I1354" s="234"/>
      <c r="J1354" s="230"/>
      <c r="K1354" s="230"/>
      <c r="L1354" s="235"/>
      <c r="M1354" s="236"/>
      <c r="N1354" s="237"/>
      <c r="O1354" s="237"/>
      <c r="P1354" s="237"/>
      <c r="Q1354" s="237"/>
      <c r="R1354" s="237"/>
      <c r="S1354" s="237"/>
      <c r="T1354" s="23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9" t="s">
        <v>152</v>
      </c>
      <c r="AU1354" s="239" t="s">
        <v>150</v>
      </c>
      <c r="AV1354" s="13" t="s">
        <v>81</v>
      </c>
      <c r="AW1354" s="13" t="s">
        <v>30</v>
      </c>
      <c r="AX1354" s="13" t="s">
        <v>73</v>
      </c>
      <c r="AY1354" s="239" t="s">
        <v>142</v>
      </c>
    </row>
    <row r="1355" s="14" customFormat="1">
      <c r="A1355" s="14"/>
      <c r="B1355" s="240"/>
      <c r="C1355" s="241"/>
      <c r="D1355" s="231" t="s">
        <v>152</v>
      </c>
      <c r="E1355" s="242" t="s">
        <v>1</v>
      </c>
      <c r="F1355" s="243" t="s">
        <v>81</v>
      </c>
      <c r="G1355" s="241"/>
      <c r="H1355" s="244">
        <v>1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152</v>
      </c>
      <c r="AU1355" s="250" t="s">
        <v>150</v>
      </c>
      <c r="AV1355" s="14" t="s">
        <v>150</v>
      </c>
      <c r="AW1355" s="14" t="s">
        <v>30</v>
      </c>
      <c r="AX1355" s="14" t="s">
        <v>81</v>
      </c>
      <c r="AY1355" s="250" t="s">
        <v>142</v>
      </c>
    </row>
    <row r="1356" s="2" customFormat="1" ht="14.4" customHeight="1">
      <c r="A1356" s="38"/>
      <c r="B1356" s="39"/>
      <c r="C1356" s="251" t="s">
        <v>1408</v>
      </c>
      <c r="D1356" s="251" t="s">
        <v>155</v>
      </c>
      <c r="E1356" s="252" t="s">
        <v>1409</v>
      </c>
      <c r="F1356" s="253" t="s">
        <v>1410</v>
      </c>
      <c r="G1356" s="254" t="s">
        <v>164</v>
      </c>
      <c r="H1356" s="255">
        <v>1</v>
      </c>
      <c r="I1356" s="256"/>
      <c r="J1356" s="257">
        <f>ROUND(I1356*H1356,2)</f>
        <v>0</v>
      </c>
      <c r="K1356" s="258"/>
      <c r="L1356" s="259"/>
      <c r="M1356" s="260" t="s">
        <v>1</v>
      </c>
      <c r="N1356" s="261" t="s">
        <v>39</v>
      </c>
      <c r="O1356" s="91"/>
      <c r="P1356" s="225">
        <f>O1356*H1356</f>
        <v>0</v>
      </c>
      <c r="Q1356" s="225">
        <v>0.00014999999999999999</v>
      </c>
      <c r="R1356" s="225">
        <f>Q1356*H1356</f>
        <v>0.00014999999999999999</v>
      </c>
      <c r="S1356" s="225">
        <v>0</v>
      </c>
      <c r="T1356" s="226">
        <f>S1356*H1356</f>
        <v>0</v>
      </c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R1356" s="227" t="s">
        <v>815</v>
      </c>
      <c r="AT1356" s="227" t="s">
        <v>155</v>
      </c>
      <c r="AU1356" s="227" t="s">
        <v>150</v>
      </c>
      <c r="AY1356" s="17" t="s">
        <v>142</v>
      </c>
      <c r="BE1356" s="228">
        <f>IF(N1356="základní",J1356,0)</f>
        <v>0</v>
      </c>
      <c r="BF1356" s="228">
        <f>IF(N1356="snížená",J1356,0)</f>
        <v>0</v>
      </c>
      <c r="BG1356" s="228">
        <f>IF(N1356="zákl. přenesená",J1356,0)</f>
        <v>0</v>
      </c>
      <c r="BH1356" s="228">
        <f>IF(N1356="sníž. přenesená",J1356,0)</f>
        <v>0</v>
      </c>
      <c r="BI1356" s="228">
        <f>IF(N1356="nulová",J1356,0)</f>
        <v>0</v>
      </c>
      <c r="BJ1356" s="17" t="s">
        <v>150</v>
      </c>
      <c r="BK1356" s="228">
        <f>ROUND(I1356*H1356,2)</f>
        <v>0</v>
      </c>
      <c r="BL1356" s="17" t="s">
        <v>815</v>
      </c>
      <c r="BM1356" s="227" t="s">
        <v>1411</v>
      </c>
    </row>
    <row r="1357" s="13" customFormat="1">
      <c r="A1357" s="13"/>
      <c r="B1357" s="229"/>
      <c r="C1357" s="230"/>
      <c r="D1357" s="231" t="s">
        <v>152</v>
      </c>
      <c r="E1357" s="232" t="s">
        <v>1</v>
      </c>
      <c r="F1357" s="233" t="s">
        <v>1399</v>
      </c>
      <c r="G1357" s="230"/>
      <c r="H1357" s="232" t="s">
        <v>1</v>
      </c>
      <c r="I1357" s="234"/>
      <c r="J1357" s="230"/>
      <c r="K1357" s="230"/>
      <c r="L1357" s="235"/>
      <c r="M1357" s="236"/>
      <c r="N1357" s="237"/>
      <c r="O1357" s="237"/>
      <c r="P1357" s="237"/>
      <c r="Q1357" s="237"/>
      <c r="R1357" s="237"/>
      <c r="S1357" s="237"/>
      <c r="T1357" s="23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39" t="s">
        <v>152</v>
      </c>
      <c r="AU1357" s="239" t="s">
        <v>150</v>
      </c>
      <c r="AV1357" s="13" t="s">
        <v>81</v>
      </c>
      <c r="AW1357" s="13" t="s">
        <v>30</v>
      </c>
      <c r="AX1357" s="13" t="s">
        <v>73</v>
      </c>
      <c r="AY1357" s="239" t="s">
        <v>142</v>
      </c>
    </row>
    <row r="1358" s="14" customFormat="1">
      <c r="A1358" s="14"/>
      <c r="B1358" s="240"/>
      <c r="C1358" s="241"/>
      <c r="D1358" s="231" t="s">
        <v>152</v>
      </c>
      <c r="E1358" s="242" t="s">
        <v>1</v>
      </c>
      <c r="F1358" s="243" t="s">
        <v>81</v>
      </c>
      <c r="G1358" s="241"/>
      <c r="H1358" s="244">
        <v>1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0" t="s">
        <v>152</v>
      </c>
      <c r="AU1358" s="250" t="s">
        <v>150</v>
      </c>
      <c r="AV1358" s="14" t="s">
        <v>150</v>
      </c>
      <c r="AW1358" s="14" t="s">
        <v>30</v>
      </c>
      <c r="AX1358" s="14" t="s">
        <v>81</v>
      </c>
      <c r="AY1358" s="250" t="s">
        <v>142</v>
      </c>
    </row>
    <row r="1359" s="2" customFormat="1" ht="14.4" customHeight="1">
      <c r="A1359" s="38"/>
      <c r="B1359" s="39"/>
      <c r="C1359" s="251" t="s">
        <v>1412</v>
      </c>
      <c r="D1359" s="251" t="s">
        <v>155</v>
      </c>
      <c r="E1359" s="252" t="s">
        <v>1413</v>
      </c>
      <c r="F1359" s="253" t="s">
        <v>1414</v>
      </c>
      <c r="G1359" s="254" t="s">
        <v>164</v>
      </c>
      <c r="H1359" s="255">
        <v>1</v>
      </c>
      <c r="I1359" s="256"/>
      <c r="J1359" s="257">
        <f>ROUND(I1359*H1359,2)</f>
        <v>0</v>
      </c>
      <c r="K1359" s="258"/>
      <c r="L1359" s="259"/>
      <c r="M1359" s="260" t="s">
        <v>1</v>
      </c>
      <c r="N1359" s="261" t="s">
        <v>39</v>
      </c>
      <c r="O1359" s="91"/>
      <c r="P1359" s="225">
        <f>O1359*H1359</f>
        <v>0</v>
      </c>
      <c r="Q1359" s="225">
        <v>0.00014999999999999999</v>
      </c>
      <c r="R1359" s="225">
        <f>Q1359*H1359</f>
        <v>0.00014999999999999999</v>
      </c>
      <c r="S1359" s="225">
        <v>0</v>
      </c>
      <c r="T1359" s="226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27" t="s">
        <v>815</v>
      </c>
      <c r="AT1359" s="227" t="s">
        <v>155</v>
      </c>
      <c r="AU1359" s="227" t="s">
        <v>150</v>
      </c>
      <c r="AY1359" s="17" t="s">
        <v>142</v>
      </c>
      <c r="BE1359" s="228">
        <f>IF(N1359="základní",J1359,0)</f>
        <v>0</v>
      </c>
      <c r="BF1359" s="228">
        <f>IF(N1359="snížená",J1359,0)</f>
        <v>0</v>
      </c>
      <c r="BG1359" s="228">
        <f>IF(N1359="zákl. přenesená",J1359,0)</f>
        <v>0</v>
      </c>
      <c r="BH1359" s="228">
        <f>IF(N1359="sníž. přenesená",J1359,0)</f>
        <v>0</v>
      </c>
      <c r="BI1359" s="228">
        <f>IF(N1359="nulová",J1359,0)</f>
        <v>0</v>
      </c>
      <c r="BJ1359" s="17" t="s">
        <v>150</v>
      </c>
      <c r="BK1359" s="228">
        <f>ROUND(I1359*H1359,2)</f>
        <v>0</v>
      </c>
      <c r="BL1359" s="17" t="s">
        <v>815</v>
      </c>
      <c r="BM1359" s="227" t="s">
        <v>1415</v>
      </c>
    </row>
    <row r="1360" s="13" customFormat="1">
      <c r="A1360" s="13"/>
      <c r="B1360" s="229"/>
      <c r="C1360" s="230"/>
      <c r="D1360" s="231" t="s">
        <v>152</v>
      </c>
      <c r="E1360" s="232" t="s">
        <v>1</v>
      </c>
      <c r="F1360" s="233" t="s">
        <v>1399</v>
      </c>
      <c r="G1360" s="230"/>
      <c r="H1360" s="232" t="s">
        <v>1</v>
      </c>
      <c r="I1360" s="234"/>
      <c r="J1360" s="230"/>
      <c r="K1360" s="230"/>
      <c r="L1360" s="235"/>
      <c r="M1360" s="236"/>
      <c r="N1360" s="237"/>
      <c r="O1360" s="237"/>
      <c r="P1360" s="237"/>
      <c r="Q1360" s="237"/>
      <c r="R1360" s="237"/>
      <c r="S1360" s="237"/>
      <c r="T1360" s="23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9" t="s">
        <v>152</v>
      </c>
      <c r="AU1360" s="239" t="s">
        <v>150</v>
      </c>
      <c r="AV1360" s="13" t="s">
        <v>81</v>
      </c>
      <c r="AW1360" s="13" t="s">
        <v>30</v>
      </c>
      <c r="AX1360" s="13" t="s">
        <v>73</v>
      </c>
      <c r="AY1360" s="239" t="s">
        <v>142</v>
      </c>
    </row>
    <row r="1361" s="14" customFormat="1">
      <c r="A1361" s="14"/>
      <c r="B1361" s="240"/>
      <c r="C1361" s="241"/>
      <c r="D1361" s="231" t="s">
        <v>152</v>
      </c>
      <c r="E1361" s="242" t="s">
        <v>1</v>
      </c>
      <c r="F1361" s="243" t="s">
        <v>81</v>
      </c>
      <c r="G1361" s="241"/>
      <c r="H1361" s="244">
        <v>1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152</v>
      </c>
      <c r="AU1361" s="250" t="s">
        <v>150</v>
      </c>
      <c r="AV1361" s="14" t="s">
        <v>150</v>
      </c>
      <c r="AW1361" s="14" t="s">
        <v>30</v>
      </c>
      <c r="AX1361" s="14" t="s">
        <v>81</v>
      </c>
      <c r="AY1361" s="250" t="s">
        <v>142</v>
      </c>
    </row>
    <row r="1362" s="2" customFormat="1" ht="24.15" customHeight="1">
      <c r="A1362" s="38"/>
      <c r="B1362" s="39"/>
      <c r="C1362" s="251" t="s">
        <v>1416</v>
      </c>
      <c r="D1362" s="251" t="s">
        <v>155</v>
      </c>
      <c r="E1362" s="252" t="s">
        <v>1417</v>
      </c>
      <c r="F1362" s="253" t="s">
        <v>1418</v>
      </c>
      <c r="G1362" s="254" t="s">
        <v>164</v>
      </c>
      <c r="H1362" s="255">
        <v>1</v>
      </c>
      <c r="I1362" s="256"/>
      <c r="J1362" s="257">
        <f>ROUND(I1362*H1362,2)</f>
        <v>0</v>
      </c>
      <c r="K1362" s="258"/>
      <c r="L1362" s="259"/>
      <c r="M1362" s="260" t="s">
        <v>1</v>
      </c>
      <c r="N1362" s="261" t="s">
        <v>39</v>
      </c>
      <c r="O1362" s="91"/>
      <c r="P1362" s="225">
        <f>O1362*H1362</f>
        <v>0</v>
      </c>
      <c r="Q1362" s="225">
        <v>0.0011999999999999999</v>
      </c>
      <c r="R1362" s="225">
        <f>Q1362*H1362</f>
        <v>0.0011999999999999999</v>
      </c>
      <c r="S1362" s="225">
        <v>0</v>
      </c>
      <c r="T1362" s="226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27" t="s">
        <v>815</v>
      </c>
      <c r="AT1362" s="227" t="s">
        <v>155</v>
      </c>
      <c r="AU1362" s="227" t="s">
        <v>150</v>
      </c>
      <c r="AY1362" s="17" t="s">
        <v>142</v>
      </c>
      <c r="BE1362" s="228">
        <f>IF(N1362="základní",J1362,0)</f>
        <v>0</v>
      </c>
      <c r="BF1362" s="228">
        <f>IF(N1362="snížená",J1362,0)</f>
        <v>0</v>
      </c>
      <c r="BG1362" s="228">
        <f>IF(N1362="zákl. přenesená",J1362,0)</f>
        <v>0</v>
      </c>
      <c r="BH1362" s="228">
        <f>IF(N1362="sníž. přenesená",J1362,0)</f>
        <v>0</v>
      </c>
      <c r="BI1362" s="228">
        <f>IF(N1362="nulová",J1362,0)</f>
        <v>0</v>
      </c>
      <c r="BJ1362" s="17" t="s">
        <v>150</v>
      </c>
      <c r="BK1362" s="228">
        <f>ROUND(I1362*H1362,2)</f>
        <v>0</v>
      </c>
      <c r="BL1362" s="17" t="s">
        <v>815</v>
      </c>
      <c r="BM1362" s="227" t="s">
        <v>1419</v>
      </c>
    </row>
    <row r="1363" s="13" customFormat="1">
      <c r="A1363" s="13"/>
      <c r="B1363" s="229"/>
      <c r="C1363" s="230"/>
      <c r="D1363" s="231" t="s">
        <v>152</v>
      </c>
      <c r="E1363" s="232" t="s">
        <v>1</v>
      </c>
      <c r="F1363" s="233" t="s">
        <v>1399</v>
      </c>
      <c r="G1363" s="230"/>
      <c r="H1363" s="232" t="s">
        <v>1</v>
      </c>
      <c r="I1363" s="234"/>
      <c r="J1363" s="230"/>
      <c r="K1363" s="230"/>
      <c r="L1363" s="235"/>
      <c r="M1363" s="236"/>
      <c r="N1363" s="237"/>
      <c r="O1363" s="237"/>
      <c r="P1363" s="237"/>
      <c r="Q1363" s="237"/>
      <c r="R1363" s="237"/>
      <c r="S1363" s="237"/>
      <c r="T1363" s="23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9" t="s">
        <v>152</v>
      </c>
      <c r="AU1363" s="239" t="s">
        <v>150</v>
      </c>
      <c r="AV1363" s="13" t="s">
        <v>81</v>
      </c>
      <c r="AW1363" s="13" t="s">
        <v>30</v>
      </c>
      <c r="AX1363" s="13" t="s">
        <v>73</v>
      </c>
      <c r="AY1363" s="239" t="s">
        <v>142</v>
      </c>
    </row>
    <row r="1364" s="14" customFormat="1">
      <c r="A1364" s="14"/>
      <c r="B1364" s="240"/>
      <c r="C1364" s="241"/>
      <c r="D1364" s="231" t="s">
        <v>152</v>
      </c>
      <c r="E1364" s="242" t="s">
        <v>1</v>
      </c>
      <c r="F1364" s="243" t="s">
        <v>81</v>
      </c>
      <c r="G1364" s="241"/>
      <c r="H1364" s="244">
        <v>1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152</v>
      </c>
      <c r="AU1364" s="250" t="s">
        <v>150</v>
      </c>
      <c r="AV1364" s="14" t="s">
        <v>150</v>
      </c>
      <c r="AW1364" s="14" t="s">
        <v>30</v>
      </c>
      <c r="AX1364" s="14" t="s">
        <v>81</v>
      </c>
      <c r="AY1364" s="250" t="s">
        <v>142</v>
      </c>
    </row>
    <row r="1365" s="2" customFormat="1" ht="14.4" customHeight="1">
      <c r="A1365" s="38"/>
      <c r="B1365" s="39"/>
      <c r="C1365" s="215" t="s">
        <v>1420</v>
      </c>
      <c r="D1365" s="215" t="s">
        <v>145</v>
      </c>
      <c r="E1365" s="216" t="s">
        <v>1421</v>
      </c>
      <c r="F1365" s="217" t="s">
        <v>1422</v>
      </c>
      <c r="G1365" s="218" t="s">
        <v>164</v>
      </c>
      <c r="H1365" s="219">
        <v>1</v>
      </c>
      <c r="I1365" s="220"/>
      <c r="J1365" s="221">
        <f>ROUND(I1365*H1365,2)</f>
        <v>0</v>
      </c>
      <c r="K1365" s="222"/>
      <c r="L1365" s="44"/>
      <c r="M1365" s="223" t="s">
        <v>1</v>
      </c>
      <c r="N1365" s="224" t="s">
        <v>39</v>
      </c>
      <c r="O1365" s="91"/>
      <c r="P1365" s="225">
        <f>O1365*H1365</f>
        <v>0</v>
      </c>
      <c r="Q1365" s="225">
        <v>0</v>
      </c>
      <c r="R1365" s="225">
        <f>Q1365*H1365</f>
        <v>0</v>
      </c>
      <c r="S1365" s="225">
        <v>0.00010000000000000001</v>
      </c>
      <c r="T1365" s="226">
        <f>S1365*H1365</f>
        <v>0.00010000000000000001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265</v>
      </c>
      <c r="AT1365" s="227" t="s">
        <v>145</v>
      </c>
      <c r="AU1365" s="227" t="s">
        <v>150</v>
      </c>
      <c r="AY1365" s="17" t="s">
        <v>142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150</v>
      </c>
      <c r="BK1365" s="228">
        <f>ROUND(I1365*H1365,2)</f>
        <v>0</v>
      </c>
      <c r="BL1365" s="17" t="s">
        <v>265</v>
      </c>
      <c r="BM1365" s="227" t="s">
        <v>1423</v>
      </c>
    </row>
    <row r="1366" s="13" customFormat="1">
      <c r="A1366" s="13"/>
      <c r="B1366" s="229"/>
      <c r="C1366" s="230"/>
      <c r="D1366" s="231" t="s">
        <v>152</v>
      </c>
      <c r="E1366" s="232" t="s">
        <v>1</v>
      </c>
      <c r="F1366" s="233" t="s">
        <v>1343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152</v>
      </c>
      <c r="AU1366" s="239" t="s">
        <v>150</v>
      </c>
      <c r="AV1366" s="13" t="s">
        <v>81</v>
      </c>
      <c r="AW1366" s="13" t="s">
        <v>30</v>
      </c>
      <c r="AX1366" s="13" t="s">
        <v>73</v>
      </c>
      <c r="AY1366" s="239" t="s">
        <v>142</v>
      </c>
    </row>
    <row r="1367" s="14" customFormat="1">
      <c r="A1367" s="14"/>
      <c r="B1367" s="240"/>
      <c r="C1367" s="241"/>
      <c r="D1367" s="231" t="s">
        <v>152</v>
      </c>
      <c r="E1367" s="242" t="s">
        <v>1</v>
      </c>
      <c r="F1367" s="243" t="s">
        <v>81</v>
      </c>
      <c r="G1367" s="241"/>
      <c r="H1367" s="244">
        <v>1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152</v>
      </c>
      <c r="AU1367" s="250" t="s">
        <v>150</v>
      </c>
      <c r="AV1367" s="14" t="s">
        <v>150</v>
      </c>
      <c r="AW1367" s="14" t="s">
        <v>30</v>
      </c>
      <c r="AX1367" s="14" t="s">
        <v>81</v>
      </c>
      <c r="AY1367" s="250" t="s">
        <v>142</v>
      </c>
    </row>
    <row r="1368" s="2" customFormat="1" ht="14.4" customHeight="1">
      <c r="A1368" s="38"/>
      <c r="B1368" s="39"/>
      <c r="C1368" s="215" t="s">
        <v>1424</v>
      </c>
      <c r="D1368" s="215" t="s">
        <v>145</v>
      </c>
      <c r="E1368" s="216" t="s">
        <v>1425</v>
      </c>
      <c r="F1368" s="217" t="s">
        <v>1426</v>
      </c>
      <c r="G1368" s="218" t="s">
        <v>164</v>
      </c>
      <c r="H1368" s="219">
        <v>1</v>
      </c>
      <c r="I1368" s="220"/>
      <c r="J1368" s="221">
        <f>ROUND(I1368*H1368,2)</f>
        <v>0</v>
      </c>
      <c r="K1368" s="222"/>
      <c r="L1368" s="44"/>
      <c r="M1368" s="223" t="s">
        <v>1</v>
      </c>
      <c r="N1368" s="224" t="s">
        <v>39</v>
      </c>
      <c r="O1368" s="91"/>
      <c r="P1368" s="225">
        <f>O1368*H1368</f>
        <v>0</v>
      </c>
      <c r="Q1368" s="225">
        <v>0</v>
      </c>
      <c r="R1368" s="225">
        <f>Q1368*H1368</f>
        <v>0</v>
      </c>
      <c r="S1368" s="225">
        <v>0.0022300000000000002</v>
      </c>
      <c r="T1368" s="226">
        <f>S1368*H1368</f>
        <v>0.0022300000000000002</v>
      </c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R1368" s="227" t="s">
        <v>265</v>
      </c>
      <c r="AT1368" s="227" t="s">
        <v>145</v>
      </c>
      <c r="AU1368" s="227" t="s">
        <v>150</v>
      </c>
      <c r="AY1368" s="17" t="s">
        <v>142</v>
      </c>
      <c r="BE1368" s="228">
        <f>IF(N1368="základní",J1368,0)</f>
        <v>0</v>
      </c>
      <c r="BF1368" s="228">
        <f>IF(N1368="snížená",J1368,0)</f>
        <v>0</v>
      </c>
      <c r="BG1368" s="228">
        <f>IF(N1368="zákl. přenesená",J1368,0)</f>
        <v>0</v>
      </c>
      <c r="BH1368" s="228">
        <f>IF(N1368="sníž. přenesená",J1368,0)</f>
        <v>0</v>
      </c>
      <c r="BI1368" s="228">
        <f>IF(N1368="nulová",J1368,0)</f>
        <v>0</v>
      </c>
      <c r="BJ1368" s="17" t="s">
        <v>150</v>
      </c>
      <c r="BK1368" s="228">
        <f>ROUND(I1368*H1368,2)</f>
        <v>0</v>
      </c>
      <c r="BL1368" s="17" t="s">
        <v>265</v>
      </c>
      <c r="BM1368" s="227" t="s">
        <v>1427</v>
      </c>
    </row>
    <row r="1369" s="13" customFormat="1">
      <c r="A1369" s="13"/>
      <c r="B1369" s="229"/>
      <c r="C1369" s="230"/>
      <c r="D1369" s="231" t="s">
        <v>152</v>
      </c>
      <c r="E1369" s="232" t="s">
        <v>1</v>
      </c>
      <c r="F1369" s="233" t="s">
        <v>1343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152</v>
      </c>
      <c r="AU1369" s="239" t="s">
        <v>150</v>
      </c>
      <c r="AV1369" s="13" t="s">
        <v>81</v>
      </c>
      <c r="AW1369" s="13" t="s">
        <v>30</v>
      </c>
      <c r="AX1369" s="13" t="s">
        <v>73</v>
      </c>
      <c r="AY1369" s="239" t="s">
        <v>142</v>
      </c>
    </row>
    <row r="1370" s="14" customFormat="1">
      <c r="A1370" s="14"/>
      <c r="B1370" s="240"/>
      <c r="C1370" s="241"/>
      <c r="D1370" s="231" t="s">
        <v>152</v>
      </c>
      <c r="E1370" s="242" t="s">
        <v>1</v>
      </c>
      <c r="F1370" s="243" t="s">
        <v>81</v>
      </c>
      <c r="G1370" s="241"/>
      <c r="H1370" s="244">
        <v>1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152</v>
      </c>
      <c r="AU1370" s="250" t="s">
        <v>150</v>
      </c>
      <c r="AV1370" s="14" t="s">
        <v>150</v>
      </c>
      <c r="AW1370" s="14" t="s">
        <v>30</v>
      </c>
      <c r="AX1370" s="14" t="s">
        <v>81</v>
      </c>
      <c r="AY1370" s="250" t="s">
        <v>142</v>
      </c>
    </row>
    <row r="1371" s="2" customFormat="1" ht="24.15" customHeight="1">
      <c r="A1371" s="38"/>
      <c r="B1371" s="39"/>
      <c r="C1371" s="215" t="s">
        <v>1428</v>
      </c>
      <c r="D1371" s="215" t="s">
        <v>145</v>
      </c>
      <c r="E1371" s="216" t="s">
        <v>1429</v>
      </c>
      <c r="F1371" s="217" t="s">
        <v>1430</v>
      </c>
      <c r="G1371" s="218" t="s">
        <v>169</v>
      </c>
      <c r="H1371" s="219">
        <v>11.851000000000001</v>
      </c>
      <c r="I1371" s="220"/>
      <c r="J1371" s="221">
        <f>ROUND(I1371*H1371,2)</f>
        <v>0</v>
      </c>
      <c r="K1371" s="222"/>
      <c r="L1371" s="44"/>
      <c r="M1371" s="223" t="s">
        <v>1</v>
      </c>
      <c r="N1371" s="224" t="s">
        <v>39</v>
      </c>
      <c r="O1371" s="91"/>
      <c r="P1371" s="225">
        <f>O1371*H1371</f>
        <v>0</v>
      </c>
      <c r="Q1371" s="225">
        <v>0</v>
      </c>
      <c r="R1371" s="225">
        <f>Q1371*H1371</f>
        <v>0</v>
      </c>
      <c r="S1371" s="225">
        <v>0.00762</v>
      </c>
      <c r="T1371" s="226">
        <f>S1371*H1371</f>
        <v>0.090304620000000002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27" t="s">
        <v>265</v>
      </c>
      <c r="AT1371" s="227" t="s">
        <v>145</v>
      </c>
      <c r="AU1371" s="227" t="s">
        <v>150</v>
      </c>
      <c r="AY1371" s="17" t="s">
        <v>142</v>
      </c>
      <c r="BE1371" s="228">
        <f>IF(N1371="základní",J1371,0)</f>
        <v>0</v>
      </c>
      <c r="BF1371" s="228">
        <f>IF(N1371="snížená",J1371,0)</f>
        <v>0</v>
      </c>
      <c r="BG1371" s="228">
        <f>IF(N1371="zákl. přenesená",J1371,0)</f>
        <v>0</v>
      </c>
      <c r="BH1371" s="228">
        <f>IF(N1371="sníž. přenesená",J1371,0)</f>
        <v>0</v>
      </c>
      <c r="BI1371" s="228">
        <f>IF(N1371="nulová",J1371,0)</f>
        <v>0</v>
      </c>
      <c r="BJ1371" s="17" t="s">
        <v>150</v>
      </c>
      <c r="BK1371" s="228">
        <f>ROUND(I1371*H1371,2)</f>
        <v>0</v>
      </c>
      <c r="BL1371" s="17" t="s">
        <v>265</v>
      </c>
      <c r="BM1371" s="227" t="s">
        <v>1431</v>
      </c>
    </row>
    <row r="1372" s="14" customFormat="1">
      <c r="A1372" s="14"/>
      <c r="B1372" s="240"/>
      <c r="C1372" s="241"/>
      <c r="D1372" s="231" t="s">
        <v>152</v>
      </c>
      <c r="E1372" s="242" t="s">
        <v>1</v>
      </c>
      <c r="F1372" s="243" t="s">
        <v>1432</v>
      </c>
      <c r="G1372" s="241"/>
      <c r="H1372" s="244">
        <v>11.851000000000001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152</v>
      </c>
      <c r="AU1372" s="250" t="s">
        <v>150</v>
      </c>
      <c r="AV1372" s="14" t="s">
        <v>150</v>
      </c>
      <c r="AW1372" s="14" t="s">
        <v>30</v>
      </c>
      <c r="AX1372" s="14" t="s">
        <v>81</v>
      </c>
      <c r="AY1372" s="250" t="s">
        <v>142</v>
      </c>
    </row>
    <row r="1373" s="2" customFormat="1" ht="24.15" customHeight="1">
      <c r="A1373" s="38"/>
      <c r="B1373" s="39"/>
      <c r="C1373" s="215" t="s">
        <v>1433</v>
      </c>
      <c r="D1373" s="215" t="s">
        <v>145</v>
      </c>
      <c r="E1373" s="216" t="s">
        <v>1434</v>
      </c>
      <c r="F1373" s="217" t="s">
        <v>1435</v>
      </c>
      <c r="G1373" s="218" t="s">
        <v>164</v>
      </c>
      <c r="H1373" s="219">
        <v>6</v>
      </c>
      <c r="I1373" s="220"/>
      <c r="J1373" s="221">
        <f>ROUND(I1373*H1373,2)</f>
        <v>0</v>
      </c>
      <c r="K1373" s="222"/>
      <c r="L1373" s="44"/>
      <c r="M1373" s="223" t="s">
        <v>1</v>
      </c>
      <c r="N1373" s="224" t="s">
        <v>39</v>
      </c>
      <c r="O1373" s="91"/>
      <c r="P1373" s="225">
        <f>O1373*H1373</f>
        <v>0</v>
      </c>
      <c r="Q1373" s="225">
        <v>0.00046999999999999999</v>
      </c>
      <c r="R1373" s="225">
        <f>Q1373*H1373</f>
        <v>0.00282</v>
      </c>
      <c r="S1373" s="225">
        <v>0</v>
      </c>
      <c r="T1373" s="226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27" t="s">
        <v>265</v>
      </c>
      <c r="AT1373" s="227" t="s">
        <v>145</v>
      </c>
      <c r="AU1373" s="227" t="s">
        <v>150</v>
      </c>
      <c r="AY1373" s="17" t="s">
        <v>142</v>
      </c>
      <c r="BE1373" s="228">
        <f>IF(N1373="základní",J1373,0)</f>
        <v>0</v>
      </c>
      <c r="BF1373" s="228">
        <f>IF(N1373="snížená",J1373,0)</f>
        <v>0</v>
      </c>
      <c r="BG1373" s="228">
        <f>IF(N1373="zákl. přenesená",J1373,0)</f>
        <v>0</v>
      </c>
      <c r="BH1373" s="228">
        <f>IF(N1373="sníž. přenesená",J1373,0)</f>
        <v>0</v>
      </c>
      <c r="BI1373" s="228">
        <f>IF(N1373="nulová",J1373,0)</f>
        <v>0</v>
      </c>
      <c r="BJ1373" s="17" t="s">
        <v>150</v>
      </c>
      <c r="BK1373" s="228">
        <f>ROUND(I1373*H1373,2)</f>
        <v>0</v>
      </c>
      <c r="BL1373" s="17" t="s">
        <v>265</v>
      </c>
      <c r="BM1373" s="227" t="s">
        <v>1436</v>
      </c>
    </row>
    <row r="1374" s="13" customFormat="1">
      <c r="A1374" s="13"/>
      <c r="B1374" s="229"/>
      <c r="C1374" s="230"/>
      <c r="D1374" s="231" t="s">
        <v>152</v>
      </c>
      <c r="E1374" s="232" t="s">
        <v>1</v>
      </c>
      <c r="F1374" s="233" t="s">
        <v>659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152</v>
      </c>
      <c r="AU1374" s="239" t="s">
        <v>150</v>
      </c>
      <c r="AV1374" s="13" t="s">
        <v>81</v>
      </c>
      <c r="AW1374" s="13" t="s">
        <v>30</v>
      </c>
      <c r="AX1374" s="13" t="s">
        <v>73</v>
      </c>
      <c r="AY1374" s="239" t="s">
        <v>142</v>
      </c>
    </row>
    <row r="1375" s="14" customFormat="1">
      <c r="A1375" s="14"/>
      <c r="B1375" s="240"/>
      <c r="C1375" s="241"/>
      <c r="D1375" s="231" t="s">
        <v>152</v>
      </c>
      <c r="E1375" s="242" t="s">
        <v>1</v>
      </c>
      <c r="F1375" s="243" t="s">
        <v>81</v>
      </c>
      <c r="G1375" s="241"/>
      <c r="H1375" s="244">
        <v>1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152</v>
      </c>
      <c r="AU1375" s="250" t="s">
        <v>150</v>
      </c>
      <c r="AV1375" s="14" t="s">
        <v>150</v>
      </c>
      <c r="AW1375" s="14" t="s">
        <v>30</v>
      </c>
      <c r="AX1375" s="14" t="s">
        <v>73</v>
      </c>
      <c r="AY1375" s="250" t="s">
        <v>142</v>
      </c>
    </row>
    <row r="1376" s="13" customFormat="1">
      <c r="A1376" s="13"/>
      <c r="B1376" s="229"/>
      <c r="C1376" s="230"/>
      <c r="D1376" s="231" t="s">
        <v>152</v>
      </c>
      <c r="E1376" s="232" t="s">
        <v>1</v>
      </c>
      <c r="F1376" s="233" t="s">
        <v>660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152</v>
      </c>
      <c r="AU1376" s="239" t="s">
        <v>150</v>
      </c>
      <c r="AV1376" s="13" t="s">
        <v>81</v>
      </c>
      <c r="AW1376" s="13" t="s">
        <v>30</v>
      </c>
      <c r="AX1376" s="13" t="s">
        <v>73</v>
      </c>
      <c r="AY1376" s="239" t="s">
        <v>142</v>
      </c>
    </row>
    <row r="1377" s="14" customFormat="1">
      <c r="A1377" s="14"/>
      <c r="B1377" s="240"/>
      <c r="C1377" s="241"/>
      <c r="D1377" s="231" t="s">
        <v>152</v>
      </c>
      <c r="E1377" s="242" t="s">
        <v>1</v>
      </c>
      <c r="F1377" s="243" t="s">
        <v>81</v>
      </c>
      <c r="G1377" s="241"/>
      <c r="H1377" s="244">
        <v>1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152</v>
      </c>
      <c r="AU1377" s="250" t="s">
        <v>150</v>
      </c>
      <c r="AV1377" s="14" t="s">
        <v>150</v>
      </c>
      <c r="AW1377" s="14" t="s">
        <v>30</v>
      </c>
      <c r="AX1377" s="14" t="s">
        <v>73</v>
      </c>
      <c r="AY1377" s="250" t="s">
        <v>142</v>
      </c>
    </row>
    <row r="1378" s="13" customFormat="1">
      <c r="A1378" s="13"/>
      <c r="B1378" s="229"/>
      <c r="C1378" s="230"/>
      <c r="D1378" s="231" t="s">
        <v>152</v>
      </c>
      <c r="E1378" s="232" t="s">
        <v>1</v>
      </c>
      <c r="F1378" s="233" t="s">
        <v>419</v>
      </c>
      <c r="G1378" s="230"/>
      <c r="H1378" s="232" t="s">
        <v>1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9" t="s">
        <v>152</v>
      </c>
      <c r="AU1378" s="239" t="s">
        <v>150</v>
      </c>
      <c r="AV1378" s="13" t="s">
        <v>81</v>
      </c>
      <c r="AW1378" s="13" t="s">
        <v>30</v>
      </c>
      <c r="AX1378" s="13" t="s">
        <v>73</v>
      </c>
      <c r="AY1378" s="239" t="s">
        <v>142</v>
      </c>
    </row>
    <row r="1379" s="14" customFormat="1">
      <c r="A1379" s="14"/>
      <c r="B1379" s="240"/>
      <c r="C1379" s="241"/>
      <c r="D1379" s="231" t="s">
        <v>152</v>
      </c>
      <c r="E1379" s="242" t="s">
        <v>1</v>
      </c>
      <c r="F1379" s="243" t="s">
        <v>81</v>
      </c>
      <c r="G1379" s="241"/>
      <c r="H1379" s="244">
        <v>1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152</v>
      </c>
      <c r="AU1379" s="250" t="s">
        <v>150</v>
      </c>
      <c r="AV1379" s="14" t="s">
        <v>150</v>
      </c>
      <c r="AW1379" s="14" t="s">
        <v>30</v>
      </c>
      <c r="AX1379" s="14" t="s">
        <v>73</v>
      </c>
      <c r="AY1379" s="250" t="s">
        <v>142</v>
      </c>
    </row>
    <row r="1380" s="13" customFormat="1">
      <c r="A1380" s="13"/>
      <c r="B1380" s="229"/>
      <c r="C1380" s="230"/>
      <c r="D1380" s="231" t="s">
        <v>152</v>
      </c>
      <c r="E1380" s="232" t="s">
        <v>1</v>
      </c>
      <c r="F1380" s="233" t="s">
        <v>856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152</v>
      </c>
      <c r="AU1380" s="239" t="s">
        <v>150</v>
      </c>
      <c r="AV1380" s="13" t="s">
        <v>81</v>
      </c>
      <c r="AW1380" s="13" t="s">
        <v>30</v>
      </c>
      <c r="AX1380" s="13" t="s">
        <v>73</v>
      </c>
      <c r="AY1380" s="239" t="s">
        <v>142</v>
      </c>
    </row>
    <row r="1381" s="14" customFormat="1">
      <c r="A1381" s="14"/>
      <c r="B1381" s="240"/>
      <c r="C1381" s="241"/>
      <c r="D1381" s="231" t="s">
        <v>152</v>
      </c>
      <c r="E1381" s="242" t="s">
        <v>1</v>
      </c>
      <c r="F1381" s="243" t="s">
        <v>81</v>
      </c>
      <c r="G1381" s="241"/>
      <c r="H1381" s="244">
        <v>1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152</v>
      </c>
      <c r="AU1381" s="250" t="s">
        <v>150</v>
      </c>
      <c r="AV1381" s="14" t="s">
        <v>150</v>
      </c>
      <c r="AW1381" s="14" t="s">
        <v>30</v>
      </c>
      <c r="AX1381" s="14" t="s">
        <v>73</v>
      </c>
      <c r="AY1381" s="250" t="s">
        <v>142</v>
      </c>
    </row>
    <row r="1382" s="13" customFormat="1">
      <c r="A1382" s="13"/>
      <c r="B1382" s="229"/>
      <c r="C1382" s="230"/>
      <c r="D1382" s="231" t="s">
        <v>152</v>
      </c>
      <c r="E1382" s="232" t="s">
        <v>1</v>
      </c>
      <c r="F1382" s="233" t="s">
        <v>1307</v>
      </c>
      <c r="G1382" s="230"/>
      <c r="H1382" s="232" t="s">
        <v>1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9" t="s">
        <v>152</v>
      </c>
      <c r="AU1382" s="239" t="s">
        <v>150</v>
      </c>
      <c r="AV1382" s="13" t="s">
        <v>81</v>
      </c>
      <c r="AW1382" s="13" t="s">
        <v>30</v>
      </c>
      <c r="AX1382" s="13" t="s">
        <v>73</v>
      </c>
      <c r="AY1382" s="239" t="s">
        <v>142</v>
      </c>
    </row>
    <row r="1383" s="14" customFormat="1">
      <c r="A1383" s="14"/>
      <c r="B1383" s="240"/>
      <c r="C1383" s="241"/>
      <c r="D1383" s="231" t="s">
        <v>152</v>
      </c>
      <c r="E1383" s="242" t="s">
        <v>1</v>
      </c>
      <c r="F1383" s="243" t="s">
        <v>81</v>
      </c>
      <c r="G1383" s="241"/>
      <c r="H1383" s="244">
        <v>1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152</v>
      </c>
      <c r="AU1383" s="250" t="s">
        <v>150</v>
      </c>
      <c r="AV1383" s="14" t="s">
        <v>150</v>
      </c>
      <c r="AW1383" s="14" t="s">
        <v>30</v>
      </c>
      <c r="AX1383" s="14" t="s">
        <v>73</v>
      </c>
      <c r="AY1383" s="250" t="s">
        <v>142</v>
      </c>
    </row>
    <row r="1384" s="13" customFormat="1">
      <c r="A1384" s="13"/>
      <c r="B1384" s="229"/>
      <c r="C1384" s="230"/>
      <c r="D1384" s="231" t="s">
        <v>152</v>
      </c>
      <c r="E1384" s="232" t="s">
        <v>1</v>
      </c>
      <c r="F1384" s="233" t="s">
        <v>968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152</v>
      </c>
      <c r="AU1384" s="239" t="s">
        <v>150</v>
      </c>
      <c r="AV1384" s="13" t="s">
        <v>81</v>
      </c>
      <c r="AW1384" s="13" t="s">
        <v>30</v>
      </c>
      <c r="AX1384" s="13" t="s">
        <v>73</v>
      </c>
      <c r="AY1384" s="239" t="s">
        <v>142</v>
      </c>
    </row>
    <row r="1385" s="14" customFormat="1">
      <c r="A1385" s="14"/>
      <c r="B1385" s="240"/>
      <c r="C1385" s="241"/>
      <c r="D1385" s="231" t="s">
        <v>152</v>
      </c>
      <c r="E1385" s="242" t="s">
        <v>1</v>
      </c>
      <c r="F1385" s="243" t="s">
        <v>81</v>
      </c>
      <c r="G1385" s="241"/>
      <c r="H1385" s="244">
        <v>1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152</v>
      </c>
      <c r="AU1385" s="250" t="s">
        <v>150</v>
      </c>
      <c r="AV1385" s="14" t="s">
        <v>150</v>
      </c>
      <c r="AW1385" s="14" t="s">
        <v>30</v>
      </c>
      <c r="AX1385" s="14" t="s">
        <v>73</v>
      </c>
      <c r="AY1385" s="250" t="s">
        <v>142</v>
      </c>
    </row>
    <row r="1386" s="15" customFormat="1">
      <c r="A1386" s="15"/>
      <c r="B1386" s="262"/>
      <c r="C1386" s="263"/>
      <c r="D1386" s="231" t="s">
        <v>152</v>
      </c>
      <c r="E1386" s="264" t="s">
        <v>1</v>
      </c>
      <c r="F1386" s="265" t="s">
        <v>173</v>
      </c>
      <c r="G1386" s="263"/>
      <c r="H1386" s="266">
        <v>6</v>
      </c>
      <c r="I1386" s="267"/>
      <c r="J1386" s="263"/>
      <c r="K1386" s="263"/>
      <c r="L1386" s="268"/>
      <c r="M1386" s="269"/>
      <c r="N1386" s="270"/>
      <c r="O1386" s="270"/>
      <c r="P1386" s="270"/>
      <c r="Q1386" s="270"/>
      <c r="R1386" s="270"/>
      <c r="S1386" s="270"/>
      <c r="T1386" s="271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15"/>
      <c r="AT1386" s="272" t="s">
        <v>152</v>
      </c>
      <c r="AU1386" s="272" t="s">
        <v>150</v>
      </c>
      <c r="AV1386" s="15" t="s">
        <v>149</v>
      </c>
      <c r="AW1386" s="15" t="s">
        <v>30</v>
      </c>
      <c r="AX1386" s="15" t="s">
        <v>81</v>
      </c>
      <c r="AY1386" s="272" t="s">
        <v>142</v>
      </c>
    </row>
    <row r="1387" s="2" customFormat="1" ht="24.15" customHeight="1">
      <c r="A1387" s="38"/>
      <c r="B1387" s="39"/>
      <c r="C1387" s="251" t="s">
        <v>1437</v>
      </c>
      <c r="D1387" s="251" t="s">
        <v>155</v>
      </c>
      <c r="E1387" s="252" t="s">
        <v>1438</v>
      </c>
      <c r="F1387" s="253" t="s">
        <v>1439</v>
      </c>
      <c r="G1387" s="254" t="s">
        <v>164</v>
      </c>
      <c r="H1387" s="255">
        <v>3</v>
      </c>
      <c r="I1387" s="256"/>
      <c r="J1387" s="257">
        <f>ROUND(I1387*H1387,2)</f>
        <v>0</v>
      </c>
      <c r="K1387" s="258"/>
      <c r="L1387" s="259"/>
      <c r="M1387" s="260" t="s">
        <v>1</v>
      </c>
      <c r="N1387" s="261" t="s">
        <v>39</v>
      </c>
      <c r="O1387" s="91"/>
      <c r="P1387" s="225">
        <f>O1387*H1387</f>
        <v>0</v>
      </c>
      <c r="Q1387" s="225">
        <v>0.016</v>
      </c>
      <c r="R1387" s="225">
        <f>Q1387*H1387</f>
        <v>0.048000000000000001</v>
      </c>
      <c r="S1387" s="225">
        <v>0</v>
      </c>
      <c r="T1387" s="226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27" t="s">
        <v>347</v>
      </c>
      <c r="AT1387" s="227" t="s">
        <v>155</v>
      </c>
      <c r="AU1387" s="227" t="s">
        <v>150</v>
      </c>
      <c r="AY1387" s="17" t="s">
        <v>142</v>
      </c>
      <c r="BE1387" s="228">
        <f>IF(N1387="základní",J1387,0)</f>
        <v>0</v>
      </c>
      <c r="BF1387" s="228">
        <f>IF(N1387="snížená",J1387,0)</f>
        <v>0</v>
      </c>
      <c r="BG1387" s="228">
        <f>IF(N1387="zákl. přenesená",J1387,0)</f>
        <v>0</v>
      </c>
      <c r="BH1387" s="228">
        <f>IF(N1387="sníž. přenesená",J1387,0)</f>
        <v>0</v>
      </c>
      <c r="BI1387" s="228">
        <f>IF(N1387="nulová",J1387,0)</f>
        <v>0</v>
      </c>
      <c r="BJ1387" s="17" t="s">
        <v>150</v>
      </c>
      <c r="BK1387" s="228">
        <f>ROUND(I1387*H1387,2)</f>
        <v>0</v>
      </c>
      <c r="BL1387" s="17" t="s">
        <v>265</v>
      </c>
      <c r="BM1387" s="227" t="s">
        <v>1440</v>
      </c>
    </row>
    <row r="1388" s="13" customFormat="1">
      <c r="A1388" s="13"/>
      <c r="B1388" s="229"/>
      <c r="C1388" s="230"/>
      <c r="D1388" s="231" t="s">
        <v>152</v>
      </c>
      <c r="E1388" s="232" t="s">
        <v>1</v>
      </c>
      <c r="F1388" s="233" t="s">
        <v>659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152</v>
      </c>
      <c r="AU1388" s="239" t="s">
        <v>150</v>
      </c>
      <c r="AV1388" s="13" t="s">
        <v>81</v>
      </c>
      <c r="AW1388" s="13" t="s">
        <v>30</v>
      </c>
      <c r="AX1388" s="13" t="s">
        <v>73</v>
      </c>
      <c r="AY1388" s="239" t="s">
        <v>142</v>
      </c>
    </row>
    <row r="1389" s="14" customFormat="1">
      <c r="A1389" s="14"/>
      <c r="B1389" s="240"/>
      <c r="C1389" s="241"/>
      <c r="D1389" s="231" t="s">
        <v>152</v>
      </c>
      <c r="E1389" s="242" t="s">
        <v>1</v>
      </c>
      <c r="F1389" s="243" t="s">
        <v>81</v>
      </c>
      <c r="G1389" s="241"/>
      <c r="H1389" s="244">
        <v>1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152</v>
      </c>
      <c r="AU1389" s="250" t="s">
        <v>150</v>
      </c>
      <c r="AV1389" s="14" t="s">
        <v>150</v>
      </c>
      <c r="AW1389" s="14" t="s">
        <v>30</v>
      </c>
      <c r="AX1389" s="14" t="s">
        <v>73</v>
      </c>
      <c r="AY1389" s="250" t="s">
        <v>142</v>
      </c>
    </row>
    <row r="1390" s="13" customFormat="1">
      <c r="A1390" s="13"/>
      <c r="B1390" s="229"/>
      <c r="C1390" s="230"/>
      <c r="D1390" s="231" t="s">
        <v>152</v>
      </c>
      <c r="E1390" s="232" t="s">
        <v>1</v>
      </c>
      <c r="F1390" s="233" t="s">
        <v>660</v>
      </c>
      <c r="G1390" s="230"/>
      <c r="H1390" s="232" t="s">
        <v>1</v>
      </c>
      <c r="I1390" s="234"/>
      <c r="J1390" s="230"/>
      <c r="K1390" s="230"/>
      <c r="L1390" s="235"/>
      <c r="M1390" s="236"/>
      <c r="N1390" s="237"/>
      <c r="O1390" s="237"/>
      <c r="P1390" s="237"/>
      <c r="Q1390" s="237"/>
      <c r="R1390" s="237"/>
      <c r="S1390" s="237"/>
      <c r="T1390" s="238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9" t="s">
        <v>152</v>
      </c>
      <c r="AU1390" s="239" t="s">
        <v>150</v>
      </c>
      <c r="AV1390" s="13" t="s">
        <v>81</v>
      </c>
      <c r="AW1390" s="13" t="s">
        <v>30</v>
      </c>
      <c r="AX1390" s="13" t="s">
        <v>73</v>
      </c>
      <c r="AY1390" s="239" t="s">
        <v>142</v>
      </c>
    </row>
    <row r="1391" s="14" customFormat="1">
      <c r="A1391" s="14"/>
      <c r="B1391" s="240"/>
      <c r="C1391" s="241"/>
      <c r="D1391" s="231" t="s">
        <v>152</v>
      </c>
      <c r="E1391" s="242" t="s">
        <v>1</v>
      </c>
      <c r="F1391" s="243" t="s">
        <v>81</v>
      </c>
      <c r="G1391" s="241"/>
      <c r="H1391" s="244">
        <v>1</v>
      </c>
      <c r="I1391" s="245"/>
      <c r="J1391" s="241"/>
      <c r="K1391" s="241"/>
      <c r="L1391" s="246"/>
      <c r="M1391" s="247"/>
      <c r="N1391" s="248"/>
      <c r="O1391" s="248"/>
      <c r="P1391" s="248"/>
      <c r="Q1391" s="248"/>
      <c r="R1391" s="248"/>
      <c r="S1391" s="248"/>
      <c r="T1391" s="249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0" t="s">
        <v>152</v>
      </c>
      <c r="AU1391" s="250" t="s">
        <v>150</v>
      </c>
      <c r="AV1391" s="14" t="s">
        <v>150</v>
      </c>
      <c r="AW1391" s="14" t="s">
        <v>30</v>
      </c>
      <c r="AX1391" s="14" t="s">
        <v>73</v>
      </c>
      <c r="AY1391" s="250" t="s">
        <v>142</v>
      </c>
    </row>
    <row r="1392" s="13" customFormat="1">
      <c r="A1392" s="13"/>
      <c r="B1392" s="229"/>
      <c r="C1392" s="230"/>
      <c r="D1392" s="231" t="s">
        <v>152</v>
      </c>
      <c r="E1392" s="232" t="s">
        <v>1</v>
      </c>
      <c r="F1392" s="233" t="s">
        <v>856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152</v>
      </c>
      <c r="AU1392" s="239" t="s">
        <v>150</v>
      </c>
      <c r="AV1392" s="13" t="s">
        <v>81</v>
      </c>
      <c r="AW1392" s="13" t="s">
        <v>30</v>
      </c>
      <c r="AX1392" s="13" t="s">
        <v>73</v>
      </c>
      <c r="AY1392" s="239" t="s">
        <v>142</v>
      </c>
    </row>
    <row r="1393" s="14" customFormat="1">
      <c r="A1393" s="14"/>
      <c r="B1393" s="240"/>
      <c r="C1393" s="241"/>
      <c r="D1393" s="231" t="s">
        <v>152</v>
      </c>
      <c r="E1393" s="242" t="s">
        <v>1</v>
      </c>
      <c r="F1393" s="243" t="s">
        <v>81</v>
      </c>
      <c r="G1393" s="241"/>
      <c r="H1393" s="244">
        <v>1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152</v>
      </c>
      <c r="AU1393" s="250" t="s">
        <v>150</v>
      </c>
      <c r="AV1393" s="14" t="s">
        <v>150</v>
      </c>
      <c r="AW1393" s="14" t="s">
        <v>30</v>
      </c>
      <c r="AX1393" s="14" t="s">
        <v>73</v>
      </c>
      <c r="AY1393" s="250" t="s">
        <v>142</v>
      </c>
    </row>
    <row r="1394" s="15" customFormat="1">
      <c r="A1394" s="15"/>
      <c r="B1394" s="262"/>
      <c r="C1394" s="263"/>
      <c r="D1394" s="231" t="s">
        <v>152</v>
      </c>
      <c r="E1394" s="264" t="s">
        <v>1</v>
      </c>
      <c r="F1394" s="265" t="s">
        <v>173</v>
      </c>
      <c r="G1394" s="263"/>
      <c r="H1394" s="266">
        <v>3</v>
      </c>
      <c r="I1394" s="267"/>
      <c r="J1394" s="263"/>
      <c r="K1394" s="263"/>
      <c r="L1394" s="268"/>
      <c r="M1394" s="269"/>
      <c r="N1394" s="270"/>
      <c r="O1394" s="270"/>
      <c r="P1394" s="270"/>
      <c r="Q1394" s="270"/>
      <c r="R1394" s="270"/>
      <c r="S1394" s="270"/>
      <c r="T1394" s="271"/>
      <c r="U1394" s="15"/>
      <c r="V1394" s="15"/>
      <c r="W1394" s="15"/>
      <c r="X1394" s="15"/>
      <c r="Y1394" s="15"/>
      <c r="Z1394" s="15"/>
      <c r="AA1394" s="15"/>
      <c r="AB1394" s="15"/>
      <c r="AC1394" s="15"/>
      <c r="AD1394" s="15"/>
      <c r="AE1394" s="15"/>
      <c r="AT1394" s="272" t="s">
        <v>152</v>
      </c>
      <c r="AU1394" s="272" t="s">
        <v>150</v>
      </c>
      <c r="AV1394" s="15" t="s">
        <v>149</v>
      </c>
      <c r="AW1394" s="15" t="s">
        <v>30</v>
      </c>
      <c r="AX1394" s="15" t="s">
        <v>81</v>
      </c>
      <c r="AY1394" s="272" t="s">
        <v>142</v>
      </c>
    </row>
    <row r="1395" s="2" customFormat="1" ht="24.15" customHeight="1">
      <c r="A1395" s="38"/>
      <c r="B1395" s="39"/>
      <c r="C1395" s="251" t="s">
        <v>1441</v>
      </c>
      <c r="D1395" s="251" t="s">
        <v>155</v>
      </c>
      <c r="E1395" s="252" t="s">
        <v>1442</v>
      </c>
      <c r="F1395" s="253" t="s">
        <v>1443</v>
      </c>
      <c r="G1395" s="254" t="s">
        <v>164</v>
      </c>
      <c r="H1395" s="255">
        <v>3</v>
      </c>
      <c r="I1395" s="256"/>
      <c r="J1395" s="257">
        <f>ROUND(I1395*H1395,2)</f>
        <v>0</v>
      </c>
      <c r="K1395" s="258"/>
      <c r="L1395" s="259"/>
      <c r="M1395" s="260" t="s">
        <v>1</v>
      </c>
      <c r="N1395" s="261" t="s">
        <v>39</v>
      </c>
      <c r="O1395" s="91"/>
      <c r="P1395" s="225">
        <f>O1395*H1395</f>
        <v>0</v>
      </c>
      <c r="Q1395" s="225">
        <v>0.041000000000000002</v>
      </c>
      <c r="R1395" s="225">
        <f>Q1395*H1395</f>
        <v>0.123</v>
      </c>
      <c r="S1395" s="225">
        <v>0</v>
      </c>
      <c r="T1395" s="226">
        <f>S1395*H1395</f>
        <v>0</v>
      </c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R1395" s="227" t="s">
        <v>347</v>
      </c>
      <c r="AT1395" s="227" t="s">
        <v>155</v>
      </c>
      <c r="AU1395" s="227" t="s">
        <v>150</v>
      </c>
      <c r="AY1395" s="17" t="s">
        <v>142</v>
      </c>
      <c r="BE1395" s="228">
        <f>IF(N1395="základní",J1395,0)</f>
        <v>0</v>
      </c>
      <c r="BF1395" s="228">
        <f>IF(N1395="snížená",J1395,0)</f>
        <v>0</v>
      </c>
      <c r="BG1395" s="228">
        <f>IF(N1395="zákl. přenesená",J1395,0)</f>
        <v>0</v>
      </c>
      <c r="BH1395" s="228">
        <f>IF(N1395="sníž. přenesená",J1395,0)</f>
        <v>0</v>
      </c>
      <c r="BI1395" s="228">
        <f>IF(N1395="nulová",J1395,0)</f>
        <v>0</v>
      </c>
      <c r="BJ1395" s="17" t="s">
        <v>150</v>
      </c>
      <c r="BK1395" s="228">
        <f>ROUND(I1395*H1395,2)</f>
        <v>0</v>
      </c>
      <c r="BL1395" s="17" t="s">
        <v>265</v>
      </c>
      <c r="BM1395" s="227" t="s">
        <v>1444</v>
      </c>
    </row>
    <row r="1396" s="13" customFormat="1">
      <c r="A1396" s="13"/>
      <c r="B1396" s="229"/>
      <c r="C1396" s="230"/>
      <c r="D1396" s="231" t="s">
        <v>152</v>
      </c>
      <c r="E1396" s="232" t="s">
        <v>1</v>
      </c>
      <c r="F1396" s="233" t="s">
        <v>419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152</v>
      </c>
      <c r="AU1396" s="239" t="s">
        <v>150</v>
      </c>
      <c r="AV1396" s="13" t="s">
        <v>81</v>
      </c>
      <c r="AW1396" s="13" t="s">
        <v>30</v>
      </c>
      <c r="AX1396" s="13" t="s">
        <v>73</v>
      </c>
      <c r="AY1396" s="239" t="s">
        <v>142</v>
      </c>
    </row>
    <row r="1397" s="14" customFormat="1">
      <c r="A1397" s="14"/>
      <c r="B1397" s="240"/>
      <c r="C1397" s="241"/>
      <c r="D1397" s="231" t="s">
        <v>152</v>
      </c>
      <c r="E1397" s="242" t="s">
        <v>1</v>
      </c>
      <c r="F1397" s="243" t="s">
        <v>81</v>
      </c>
      <c r="G1397" s="241"/>
      <c r="H1397" s="244">
        <v>1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152</v>
      </c>
      <c r="AU1397" s="250" t="s">
        <v>150</v>
      </c>
      <c r="AV1397" s="14" t="s">
        <v>150</v>
      </c>
      <c r="AW1397" s="14" t="s">
        <v>30</v>
      </c>
      <c r="AX1397" s="14" t="s">
        <v>73</v>
      </c>
      <c r="AY1397" s="250" t="s">
        <v>142</v>
      </c>
    </row>
    <row r="1398" s="13" customFormat="1">
      <c r="A1398" s="13"/>
      <c r="B1398" s="229"/>
      <c r="C1398" s="230"/>
      <c r="D1398" s="231" t="s">
        <v>152</v>
      </c>
      <c r="E1398" s="232" t="s">
        <v>1</v>
      </c>
      <c r="F1398" s="233" t="s">
        <v>1307</v>
      </c>
      <c r="G1398" s="230"/>
      <c r="H1398" s="232" t="s">
        <v>1</v>
      </c>
      <c r="I1398" s="234"/>
      <c r="J1398" s="230"/>
      <c r="K1398" s="230"/>
      <c r="L1398" s="235"/>
      <c r="M1398" s="236"/>
      <c r="N1398" s="237"/>
      <c r="O1398" s="237"/>
      <c r="P1398" s="237"/>
      <c r="Q1398" s="237"/>
      <c r="R1398" s="237"/>
      <c r="S1398" s="237"/>
      <c r="T1398" s="23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39" t="s">
        <v>152</v>
      </c>
      <c r="AU1398" s="239" t="s">
        <v>150</v>
      </c>
      <c r="AV1398" s="13" t="s">
        <v>81</v>
      </c>
      <c r="AW1398" s="13" t="s">
        <v>30</v>
      </c>
      <c r="AX1398" s="13" t="s">
        <v>73</v>
      </c>
      <c r="AY1398" s="239" t="s">
        <v>142</v>
      </c>
    </row>
    <row r="1399" s="14" customFormat="1">
      <c r="A1399" s="14"/>
      <c r="B1399" s="240"/>
      <c r="C1399" s="241"/>
      <c r="D1399" s="231" t="s">
        <v>152</v>
      </c>
      <c r="E1399" s="242" t="s">
        <v>1</v>
      </c>
      <c r="F1399" s="243" t="s">
        <v>81</v>
      </c>
      <c r="G1399" s="241"/>
      <c r="H1399" s="244">
        <v>1</v>
      </c>
      <c r="I1399" s="245"/>
      <c r="J1399" s="241"/>
      <c r="K1399" s="241"/>
      <c r="L1399" s="246"/>
      <c r="M1399" s="247"/>
      <c r="N1399" s="248"/>
      <c r="O1399" s="248"/>
      <c r="P1399" s="248"/>
      <c r="Q1399" s="248"/>
      <c r="R1399" s="248"/>
      <c r="S1399" s="248"/>
      <c r="T1399" s="24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0" t="s">
        <v>152</v>
      </c>
      <c r="AU1399" s="250" t="s">
        <v>150</v>
      </c>
      <c r="AV1399" s="14" t="s">
        <v>150</v>
      </c>
      <c r="AW1399" s="14" t="s">
        <v>30</v>
      </c>
      <c r="AX1399" s="14" t="s">
        <v>73</v>
      </c>
      <c r="AY1399" s="250" t="s">
        <v>142</v>
      </c>
    </row>
    <row r="1400" s="13" customFormat="1">
      <c r="A1400" s="13"/>
      <c r="B1400" s="229"/>
      <c r="C1400" s="230"/>
      <c r="D1400" s="231" t="s">
        <v>152</v>
      </c>
      <c r="E1400" s="232" t="s">
        <v>1</v>
      </c>
      <c r="F1400" s="233" t="s">
        <v>968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152</v>
      </c>
      <c r="AU1400" s="239" t="s">
        <v>150</v>
      </c>
      <c r="AV1400" s="13" t="s">
        <v>81</v>
      </c>
      <c r="AW1400" s="13" t="s">
        <v>30</v>
      </c>
      <c r="AX1400" s="13" t="s">
        <v>73</v>
      </c>
      <c r="AY1400" s="239" t="s">
        <v>142</v>
      </c>
    </row>
    <row r="1401" s="14" customFormat="1">
      <c r="A1401" s="14"/>
      <c r="B1401" s="240"/>
      <c r="C1401" s="241"/>
      <c r="D1401" s="231" t="s">
        <v>152</v>
      </c>
      <c r="E1401" s="242" t="s">
        <v>1</v>
      </c>
      <c r="F1401" s="243" t="s">
        <v>81</v>
      </c>
      <c r="G1401" s="241"/>
      <c r="H1401" s="244">
        <v>1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152</v>
      </c>
      <c r="AU1401" s="250" t="s">
        <v>150</v>
      </c>
      <c r="AV1401" s="14" t="s">
        <v>150</v>
      </c>
      <c r="AW1401" s="14" t="s">
        <v>30</v>
      </c>
      <c r="AX1401" s="14" t="s">
        <v>73</v>
      </c>
      <c r="AY1401" s="250" t="s">
        <v>142</v>
      </c>
    </row>
    <row r="1402" s="15" customFormat="1">
      <c r="A1402" s="15"/>
      <c r="B1402" s="262"/>
      <c r="C1402" s="263"/>
      <c r="D1402" s="231" t="s">
        <v>152</v>
      </c>
      <c r="E1402" s="264" t="s">
        <v>1</v>
      </c>
      <c r="F1402" s="265" t="s">
        <v>173</v>
      </c>
      <c r="G1402" s="263"/>
      <c r="H1402" s="266">
        <v>3</v>
      </c>
      <c r="I1402" s="267"/>
      <c r="J1402" s="263"/>
      <c r="K1402" s="263"/>
      <c r="L1402" s="268"/>
      <c r="M1402" s="269"/>
      <c r="N1402" s="270"/>
      <c r="O1402" s="270"/>
      <c r="P1402" s="270"/>
      <c r="Q1402" s="270"/>
      <c r="R1402" s="270"/>
      <c r="S1402" s="270"/>
      <c r="T1402" s="271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72" t="s">
        <v>152</v>
      </c>
      <c r="AU1402" s="272" t="s">
        <v>150</v>
      </c>
      <c r="AV1402" s="15" t="s">
        <v>149</v>
      </c>
      <c r="AW1402" s="15" t="s">
        <v>30</v>
      </c>
      <c r="AX1402" s="15" t="s">
        <v>81</v>
      </c>
      <c r="AY1402" s="272" t="s">
        <v>142</v>
      </c>
    </row>
    <row r="1403" s="2" customFormat="1" ht="24.15" customHeight="1">
      <c r="A1403" s="38"/>
      <c r="B1403" s="39"/>
      <c r="C1403" s="215" t="s">
        <v>1445</v>
      </c>
      <c r="D1403" s="215" t="s">
        <v>145</v>
      </c>
      <c r="E1403" s="216" t="s">
        <v>1446</v>
      </c>
      <c r="F1403" s="217" t="s">
        <v>1447</v>
      </c>
      <c r="G1403" s="218" t="s">
        <v>164</v>
      </c>
      <c r="H1403" s="219">
        <v>7</v>
      </c>
      <c r="I1403" s="220"/>
      <c r="J1403" s="221">
        <f>ROUND(I1403*H1403,2)</f>
        <v>0</v>
      </c>
      <c r="K1403" s="222"/>
      <c r="L1403" s="44"/>
      <c r="M1403" s="223" t="s">
        <v>1</v>
      </c>
      <c r="N1403" s="224" t="s">
        <v>39</v>
      </c>
      <c r="O1403" s="91"/>
      <c r="P1403" s="225">
        <f>O1403*H1403</f>
        <v>0</v>
      </c>
      <c r="Q1403" s="225">
        <v>0</v>
      </c>
      <c r="R1403" s="225">
        <f>Q1403*H1403</f>
        <v>0</v>
      </c>
      <c r="S1403" s="225">
        <v>0.024</v>
      </c>
      <c r="T1403" s="226">
        <f>S1403*H1403</f>
        <v>0.16800000000000001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265</v>
      </c>
      <c r="AT1403" s="227" t="s">
        <v>145</v>
      </c>
      <c r="AU1403" s="227" t="s">
        <v>150</v>
      </c>
      <c r="AY1403" s="17" t="s">
        <v>142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150</v>
      </c>
      <c r="BK1403" s="228">
        <f>ROUND(I1403*H1403,2)</f>
        <v>0</v>
      </c>
      <c r="BL1403" s="17" t="s">
        <v>265</v>
      </c>
      <c r="BM1403" s="227" t="s">
        <v>1448</v>
      </c>
    </row>
    <row r="1404" s="13" customFormat="1">
      <c r="A1404" s="13"/>
      <c r="B1404" s="229"/>
      <c r="C1404" s="230"/>
      <c r="D1404" s="231" t="s">
        <v>152</v>
      </c>
      <c r="E1404" s="232" t="s">
        <v>1</v>
      </c>
      <c r="F1404" s="233" t="s">
        <v>1449</v>
      </c>
      <c r="G1404" s="230"/>
      <c r="H1404" s="232" t="s">
        <v>1</v>
      </c>
      <c r="I1404" s="234"/>
      <c r="J1404" s="230"/>
      <c r="K1404" s="230"/>
      <c r="L1404" s="235"/>
      <c r="M1404" s="236"/>
      <c r="N1404" s="237"/>
      <c r="O1404" s="237"/>
      <c r="P1404" s="237"/>
      <c r="Q1404" s="237"/>
      <c r="R1404" s="237"/>
      <c r="S1404" s="237"/>
      <c r="T1404" s="23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9" t="s">
        <v>152</v>
      </c>
      <c r="AU1404" s="239" t="s">
        <v>150</v>
      </c>
      <c r="AV1404" s="13" t="s">
        <v>81</v>
      </c>
      <c r="AW1404" s="13" t="s">
        <v>30</v>
      </c>
      <c r="AX1404" s="13" t="s">
        <v>73</v>
      </c>
      <c r="AY1404" s="239" t="s">
        <v>142</v>
      </c>
    </row>
    <row r="1405" s="14" customFormat="1">
      <c r="A1405" s="14"/>
      <c r="B1405" s="240"/>
      <c r="C1405" s="241"/>
      <c r="D1405" s="231" t="s">
        <v>152</v>
      </c>
      <c r="E1405" s="242" t="s">
        <v>1</v>
      </c>
      <c r="F1405" s="243" t="s">
        <v>81</v>
      </c>
      <c r="G1405" s="241"/>
      <c r="H1405" s="244">
        <v>1</v>
      </c>
      <c r="I1405" s="245"/>
      <c r="J1405" s="241"/>
      <c r="K1405" s="241"/>
      <c r="L1405" s="246"/>
      <c r="M1405" s="247"/>
      <c r="N1405" s="248"/>
      <c r="O1405" s="248"/>
      <c r="P1405" s="248"/>
      <c r="Q1405" s="248"/>
      <c r="R1405" s="248"/>
      <c r="S1405" s="248"/>
      <c r="T1405" s="24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0" t="s">
        <v>152</v>
      </c>
      <c r="AU1405" s="250" t="s">
        <v>150</v>
      </c>
      <c r="AV1405" s="14" t="s">
        <v>150</v>
      </c>
      <c r="AW1405" s="14" t="s">
        <v>30</v>
      </c>
      <c r="AX1405" s="14" t="s">
        <v>73</v>
      </c>
      <c r="AY1405" s="250" t="s">
        <v>142</v>
      </c>
    </row>
    <row r="1406" s="13" customFormat="1">
      <c r="A1406" s="13"/>
      <c r="B1406" s="229"/>
      <c r="C1406" s="230"/>
      <c r="D1406" s="231" t="s">
        <v>152</v>
      </c>
      <c r="E1406" s="232" t="s">
        <v>1</v>
      </c>
      <c r="F1406" s="233" t="s">
        <v>659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152</v>
      </c>
      <c r="AU1406" s="239" t="s">
        <v>150</v>
      </c>
      <c r="AV1406" s="13" t="s">
        <v>81</v>
      </c>
      <c r="AW1406" s="13" t="s">
        <v>30</v>
      </c>
      <c r="AX1406" s="13" t="s">
        <v>73</v>
      </c>
      <c r="AY1406" s="239" t="s">
        <v>142</v>
      </c>
    </row>
    <row r="1407" s="14" customFormat="1">
      <c r="A1407" s="14"/>
      <c r="B1407" s="240"/>
      <c r="C1407" s="241"/>
      <c r="D1407" s="231" t="s">
        <v>152</v>
      </c>
      <c r="E1407" s="242" t="s">
        <v>1</v>
      </c>
      <c r="F1407" s="243" t="s">
        <v>81</v>
      </c>
      <c r="G1407" s="241"/>
      <c r="H1407" s="244">
        <v>1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152</v>
      </c>
      <c r="AU1407" s="250" t="s">
        <v>150</v>
      </c>
      <c r="AV1407" s="14" t="s">
        <v>150</v>
      </c>
      <c r="AW1407" s="14" t="s">
        <v>30</v>
      </c>
      <c r="AX1407" s="14" t="s">
        <v>73</v>
      </c>
      <c r="AY1407" s="250" t="s">
        <v>142</v>
      </c>
    </row>
    <row r="1408" s="13" customFormat="1">
      <c r="A1408" s="13"/>
      <c r="B1408" s="229"/>
      <c r="C1408" s="230"/>
      <c r="D1408" s="231" t="s">
        <v>152</v>
      </c>
      <c r="E1408" s="232" t="s">
        <v>1</v>
      </c>
      <c r="F1408" s="233" t="s">
        <v>660</v>
      </c>
      <c r="G1408" s="230"/>
      <c r="H1408" s="232" t="s">
        <v>1</v>
      </c>
      <c r="I1408" s="234"/>
      <c r="J1408" s="230"/>
      <c r="K1408" s="230"/>
      <c r="L1408" s="235"/>
      <c r="M1408" s="236"/>
      <c r="N1408" s="237"/>
      <c r="O1408" s="237"/>
      <c r="P1408" s="237"/>
      <c r="Q1408" s="237"/>
      <c r="R1408" s="237"/>
      <c r="S1408" s="237"/>
      <c r="T1408" s="23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9" t="s">
        <v>152</v>
      </c>
      <c r="AU1408" s="239" t="s">
        <v>150</v>
      </c>
      <c r="AV1408" s="13" t="s">
        <v>81</v>
      </c>
      <c r="AW1408" s="13" t="s">
        <v>30</v>
      </c>
      <c r="AX1408" s="13" t="s">
        <v>73</v>
      </c>
      <c r="AY1408" s="239" t="s">
        <v>142</v>
      </c>
    </row>
    <row r="1409" s="14" customFormat="1">
      <c r="A1409" s="14"/>
      <c r="B1409" s="240"/>
      <c r="C1409" s="241"/>
      <c r="D1409" s="231" t="s">
        <v>152</v>
      </c>
      <c r="E1409" s="242" t="s">
        <v>1</v>
      </c>
      <c r="F1409" s="243" t="s">
        <v>81</v>
      </c>
      <c r="G1409" s="241"/>
      <c r="H1409" s="244">
        <v>1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0" t="s">
        <v>152</v>
      </c>
      <c r="AU1409" s="250" t="s">
        <v>150</v>
      </c>
      <c r="AV1409" s="14" t="s">
        <v>150</v>
      </c>
      <c r="AW1409" s="14" t="s">
        <v>30</v>
      </c>
      <c r="AX1409" s="14" t="s">
        <v>73</v>
      </c>
      <c r="AY1409" s="250" t="s">
        <v>142</v>
      </c>
    </row>
    <row r="1410" s="13" customFormat="1">
      <c r="A1410" s="13"/>
      <c r="B1410" s="229"/>
      <c r="C1410" s="230"/>
      <c r="D1410" s="231" t="s">
        <v>152</v>
      </c>
      <c r="E1410" s="232" t="s">
        <v>1</v>
      </c>
      <c r="F1410" s="233" t="s">
        <v>419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152</v>
      </c>
      <c r="AU1410" s="239" t="s">
        <v>150</v>
      </c>
      <c r="AV1410" s="13" t="s">
        <v>81</v>
      </c>
      <c r="AW1410" s="13" t="s">
        <v>30</v>
      </c>
      <c r="AX1410" s="13" t="s">
        <v>73</v>
      </c>
      <c r="AY1410" s="239" t="s">
        <v>142</v>
      </c>
    </row>
    <row r="1411" s="14" customFormat="1">
      <c r="A1411" s="14"/>
      <c r="B1411" s="240"/>
      <c r="C1411" s="241"/>
      <c r="D1411" s="231" t="s">
        <v>152</v>
      </c>
      <c r="E1411" s="242" t="s">
        <v>1</v>
      </c>
      <c r="F1411" s="243" t="s">
        <v>81</v>
      </c>
      <c r="G1411" s="241"/>
      <c r="H1411" s="244">
        <v>1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152</v>
      </c>
      <c r="AU1411" s="250" t="s">
        <v>150</v>
      </c>
      <c r="AV1411" s="14" t="s">
        <v>150</v>
      </c>
      <c r="AW1411" s="14" t="s">
        <v>30</v>
      </c>
      <c r="AX1411" s="14" t="s">
        <v>73</v>
      </c>
      <c r="AY1411" s="250" t="s">
        <v>142</v>
      </c>
    </row>
    <row r="1412" s="13" customFormat="1">
      <c r="A1412" s="13"/>
      <c r="B1412" s="229"/>
      <c r="C1412" s="230"/>
      <c r="D1412" s="231" t="s">
        <v>152</v>
      </c>
      <c r="E1412" s="232" t="s">
        <v>1</v>
      </c>
      <c r="F1412" s="233" t="s">
        <v>856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152</v>
      </c>
      <c r="AU1412" s="239" t="s">
        <v>150</v>
      </c>
      <c r="AV1412" s="13" t="s">
        <v>81</v>
      </c>
      <c r="AW1412" s="13" t="s">
        <v>30</v>
      </c>
      <c r="AX1412" s="13" t="s">
        <v>73</v>
      </c>
      <c r="AY1412" s="239" t="s">
        <v>142</v>
      </c>
    </row>
    <row r="1413" s="14" customFormat="1">
      <c r="A1413" s="14"/>
      <c r="B1413" s="240"/>
      <c r="C1413" s="241"/>
      <c r="D1413" s="231" t="s">
        <v>152</v>
      </c>
      <c r="E1413" s="242" t="s">
        <v>1</v>
      </c>
      <c r="F1413" s="243" t="s">
        <v>81</v>
      </c>
      <c r="G1413" s="241"/>
      <c r="H1413" s="244">
        <v>1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152</v>
      </c>
      <c r="AU1413" s="250" t="s">
        <v>150</v>
      </c>
      <c r="AV1413" s="14" t="s">
        <v>150</v>
      </c>
      <c r="AW1413" s="14" t="s">
        <v>30</v>
      </c>
      <c r="AX1413" s="14" t="s">
        <v>73</v>
      </c>
      <c r="AY1413" s="250" t="s">
        <v>142</v>
      </c>
    </row>
    <row r="1414" s="13" customFormat="1">
      <c r="A1414" s="13"/>
      <c r="B1414" s="229"/>
      <c r="C1414" s="230"/>
      <c r="D1414" s="231" t="s">
        <v>152</v>
      </c>
      <c r="E1414" s="232" t="s">
        <v>1</v>
      </c>
      <c r="F1414" s="233" t="s">
        <v>1307</v>
      </c>
      <c r="G1414" s="230"/>
      <c r="H1414" s="232" t="s">
        <v>1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9" t="s">
        <v>152</v>
      </c>
      <c r="AU1414" s="239" t="s">
        <v>150</v>
      </c>
      <c r="AV1414" s="13" t="s">
        <v>81</v>
      </c>
      <c r="AW1414" s="13" t="s">
        <v>30</v>
      </c>
      <c r="AX1414" s="13" t="s">
        <v>73</v>
      </c>
      <c r="AY1414" s="239" t="s">
        <v>142</v>
      </c>
    </row>
    <row r="1415" s="14" customFormat="1">
      <c r="A1415" s="14"/>
      <c r="B1415" s="240"/>
      <c r="C1415" s="241"/>
      <c r="D1415" s="231" t="s">
        <v>152</v>
      </c>
      <c r="E1415" s="242" t="s">
        <v>1</v>
      </c>
      <c r="F1415" s="243" t="s">
        <v>81</v>
      </c>
      <c r="G1415" s="241"/>
      <c r="H1415" s="244">
        <v>1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152</v>
      </c>
      <c r="AU1415" s="250" t="s">
        <v>150</v>
      </c>
      <c r="AV1415" s="14" t="s">
        <v>150</v>
      </c>
      <c r="AW1415" s="14" t="s">
        <v>30</v>
      </c>
      <c r="AX1415" s="14" t="s">
        <v>73</v>
      </c>
      <c r="AY1415" s="250" t="s">
        <v>142</v>
      </c>
    </row>
    <row r="1416" s="13" customFormat="1">
      <c r="A1416" s="13"/>
      <c r="B1416" s="229"/>
      <c r="C1416" s="230"/>
      <c r="D1416" s="231" t="s">
        <v>152</v>
      </c>
      <c r="E1416" s="232" t="s">
        <v>1</v>
      </c>
      <c r="F1416" s="233" t="s">
        <v>968</v>
      </c>
      <c r="G1416" s="230"/>
      <c r="H1416" s="232" t="s">
        <v>1</v>
      </c>
      <c r="I1416" s="234"/>
      <c r="J1416" s="230"/>
      <c r="K1416" s="230"/>
      <c r="L1416" s="235"/>
      <c r="M1416" s="236"/>
      <c r="N1416" s="237"/>
      <c r="O1416" s="237"/>
      <c r="P1416" s="237"/>
      <c r="Q1416" s="237"/>
      <c r="R1416" s="237"/>
      <c r="S1416" s="237"/>
      <c r="T1416" s="23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9" t="s">
        <v>152</v>
      </c>
      <c r="AU1416" s="239" t="s">
        <v>150</v>
      </c>
      <c r="AV1416" s="13" t="s">
        <v>81</v>
      </c>
      <c r="AW1416" s="13" t="s">
        <v>30</v>
      </c>
      <c r="AX1416" s="13" t="s">
        <v>73</v>
      </c>
      <c r="AY1416" s="239" t="s">
        <v>142</v>
      </c>
    </row>
    <row r="1417" s="14" customFormat="1">
      <c r="A1417" s="14"/>
      <c r="B1417" s="240"/>
      <c r="C1417" s="241"/>
      <c r="D1417" s="231" t="s">
        <v>152</v>
      </c>
      <c r="E1417" s="242" t="s">
        <v>1</v>
      </c>
      <c r="F1417" s="243" t="s">
        <v>81</v>
      </c>
      <c r="G1417" s="241"/>
      <c r="H1417" s="244">
        <v>1</v>
      </c>
      <c r="I1417" s="245"/>
      <c r="J1417" s="241"/>
      <c r="K1417" s="241"/>
      <c r="L1417" s="246"/>
      <c r="M1417" s="247"/>
      <c r="N1417" s="248"/>
      <c r="O1417" s="248"/>
      <c r="P1417" s="248"/>
      <c r="Q1417" s="248"/>
      <c r="R1417" s="248"/>
      <c r="S1417" s="248"/>
      <c r="T1417" s="24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0" t="s">
        <v>152</v>
      </c>
      <c r="AU1417" s="250" t="s">
        <v>150</v>
      </c>
      <c r="AV1417" s="14" t="s">
        <v>150</v>
      </c>
      <c r="AW1417" s="14" t="s">
        <v>30</v>
      </c>
      <c r="AX1417" s="14" t="s">
        <v>73</v>
      </c>
      <c r="AY1417" s="250" t="s">
        <v>142</v>
      </c>
    </row>
    <row r="1418" s="15" customFormat="1">
      <c r="A1418" s="15"/>
      <c r="B1418" s="262"/>
      <c r="C1418" s="263"/>
      <c r="D1418" s="231" t="s">
        <v>152</v>
      </c>
      <c r="E1418" s="264" t="s">
        <v>1</v>
      </c>
      <c r="F1418" s="265" t="s">
        <v>173</v>
      </c>
      <c r="G1418" s="263"/>
      <c r="H1418" s="266">
        <v>7</v>
      </c>
      <c r="I1418" s="267"/>
      <c r="J1418" s="263"/>
      <c r="K1418" s="263"/>
      <c r="L1418" s="268"/>
      <c r="M1418" s="269"/>
      <c r="N1418" s="270"/>
      <c r="O1418" s="270"/>
      <c r="P1418" s="270"/>
      <c r="Q1418" s="270"/>
      <c r="R1418" s="270"/>
      <c r="S1418" s="270"/>
      <c r="T1418" s="271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72" t="s">
        <v>152</v>
      </c>
      <c r="AU1418" s="272" t="s">
        <v>150</v>
      </c>
      <c r="AV1418" s="15" t="s">
        <v>149</v>
      </c>
      <c r="AW1418" s="15" t="s">
        <v>30</v>
      </c>
      <c r="AX1418" s="15" t="s">
        <v>81</v>
      </c>
      <c r="AY1418" s="272" t="s">
        <v>142</v>
      </c>
    </row>
    <row r="1419" s="2" customFormat="1" ht="24.15" customHeight="1">
      <c r="A1419" s="38"/>
      <c r="B1419" s="39"/>
      <c r="C1419" s="215" t="s">
        <v>1450</v>
      </c>
      <c r="D1419" s="215" t="s">
        <v>145</v>
      </c>
      <c r="E1419" s="216" t="s">
        <v>1451</v>
      </c>
      <c r="F1419" s="217" t="s">
        <v>1452</v>
      </c>
      <c r="G1419" s="218" t="s">
        <v>164</v>
      </c>
      <c r="H1419" s="219">
        <v>31</v>
      </c>
      <c r="I1419" s="220"/>
      <c r="J1419" s="221">
        <f>ROUND(I1419*H1419,2)</f>
        <v>0</v>
      </c>
      <c r="K1419" s="222"/>
      <c r="L1419" s="44"/>
      <c r="M1419" s="223" t="s">
        <v>1</v>
      </c>
      <c r="N1419" s="224" t="s">
        <v>39</v>
      </c>
      <c r="O1419" s="91"/>
      <c r="P1419" s="225">
        <f>O1419*H1419</f>
        <v>0</v>
      </c>
      <c r="Q1419" s="225">
        <v>0</v>
      </c>
      <c r="R1419" s="225">
        <f>Q1419*H1419</f>
        <v>0</v>
      </c>
      <c r="S1419" s="225">
        <v>0</v>
      </c>
      <c r="T1419" s="226">
        <f>S1419*H1419</f>
        <v>0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227" t="s">
        <v>265</v>
      </c>
      <c r="AT1419" s="227" t="s">
        <v>145</v>
      </c>
      <c r="AU1419" s="227" t="s">
        <v>150</v>
      </c>
      <c r="AY1419" s="17" t="s">
        <v>142</v>
      </c>
      <c r="BE1419" s="228">
        <f>IF(N1419="základní",J1419,0)</f>
        <v>0</v>
      </c>
      <c r="BF1419" s="228">
        <f>IF(N1419="snížená",J1419,0)</f>
        <v>0</v>
      </c>
      <c r="BG1419" s="228">
        <f>IF(N1419="zákl. přenesená",J1419,0)</f>
        <v>0</v>
      </c>
      <c r="BH1419" s="228">
        <f>IF(N1419="sníž. přenesená",J1419,0)</f>
        <v>0</v>
      </c>
      <c r="BI1419" s="228">
        <f>IF(N1419="nulová",J1419,0)</f>
        <v>0</v>
      </c>
      <c r="BJ1419" s="17" t="s">
        <v>150</v>
      </c>
      <c r="BK1419" s="228">
        <f>ROUND(I1419*H1419,2)</f>
        <v>0</v>
      </c>
      <c r="BL1419" s="17" t="s">
        <v>265</v>
      </c>
      <c r="BM1419" s="227" t="s">
        <v>1453</v>
      </c>
    </row>
    <row r="1420" s="13" customFormat="1">
      <c r="A1420" s="13"/>
      <c r="B1420" s="229"/>
      <c r="C1420" s="230"/>
      <c r="D1420" s="231" t="s">
        <v>152</v>
      </c>
      <c r="E1420" s="232" t="s">
        <v>1</v>
      </c>
      <c r="F1420" s="233" t="s">
        <v>193</v>
      </c>
      <c r="G1420" s="230"/>
      <c r="H1420" s="232" t="s">
        <v>1</v>
      </c>
      <c r="I1420" s="234"/>
      <c r="J1420" s="230"/>
      <c r="K1420" s="230"/>
      <c r="L1420" s="235"/>
      <c r="M1420" s="236"/>
      <c r="N1420" s="237"/>
      <c r="O1420" s="237"/>
      <c r="P1420" s="237"/>
      <c r="Q1420" s="237"/>
      <c r="R1420" s="237"/>
      <c r="S1420" s="237"/>
      <c r="T1420" s="238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39" t="s">
        <v>152</v>
      </c>
      <c r="AU1420" s="239" t="s">
        <v>150</v>
      </c>
      <c r="AV1420" s="13" t="s">
        <v>81</v>
      </c>
      <c r="AW1420" s="13" t="s">
        <v>30</v>
      </c>
      <c r="AX1420" s="13" t="s">
        <v>73</v>
      </c>
      <c r="AY1420" s="239" t="s">
        <v>142</v>
      </c>
    </row>
    <row r="1421" s="14" customFormat="1">
      <c r="A1421" s="14"/>
      <c r="B1421" s="240"/>
      <c r="C1421" s="241"/>
      <c r="D1421" s="231" t="s">
        <v>152</v>
      </c>
      <c r="E1421" s="242" t="s">
        <v>1</v>
      </c>
      <c r="F1421" s="243" t="s">
        <v>158</v>
      </c>
      <c r="G1421" s="241"/>
      <c r="H1421" s="244">
        <v>8</v>
      </c>
      <c r="I1421" s="245"/>
      <c r="J1421" s="241"/>
      <c r="K1421" s="241"/>
      <c r="L1421" s="246"/>
      <c r="M1421" s="247"/>
      <c r="N1421" s="248"/>
      <c r="O1421" s="248"/>
      <c r="P1421" s="248"/>
      <c r="Q1421" s="248"/>
      <c r="R1421" s="248"/>
      <c r="S1421" s="248"/>
      <c r="T1421" s="249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0" t="s">
        <v>152</v>
      </c>
      <c r="AU1421" s="250" t="s">
        <v>150</v>
      </c>
      <c r="AV1421" s="14" t="s">
        <v>150</v>
      </c>
      <c r="AW1421" s="14" t="s">
        <v>30</v>
      </c>
      <c r="AX1421" s="14" t="s">
        <v>73</v>
      </c>
      <c r="AY1421" s="250" t="s">
        <v>142</v>
      </c>
    </row>
    <row r="1422" s="13" customFormat="1">
      <c r="A1422" s="13"/>
      <c r="B1422" s="229"/>
      <c r="C1422" s="230"/>
      <c r="D1422" s="231" t="s">
        <v>152</v>
      </c>
      <c r="E1422" s="232" t="s">
        <v>1</v>
      </c>
      <c r="F1422" s="233" t="s">
        <v>293</v>
      </c>
      <c r="G1422" s="230"/>
      <c r="H1422" s="232" t="s">
        <v>1</v>
      </c>
      <c r="I1422" s="234"/>
      <c r="J1422" s="230"/>
      <c r="K1422" s="230"/>
      <c r="L1422" s="235"/>
      <c r="M1422" s="236"/>
      <c r="N1422" s="237"/>
      <c r="O1422" s="237"/>
      <c r="P1422" s="237"/>
      <c r="Q1422" s="237"/>
      <c r="R1422" s="237"/>
      <c r="S1422" s="237"/>
      <c r="T1422" s="23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9" t="s">
        <v>152</v>
      </c>
      <c r="AU1422" s="239" t="s">
        <v>150</v>
      </c>
      <c r="AV1422" s="13" t="s">
        <v>81</v>
      </c>
      <c r="AW1422" s="13" t="s">
        <v>30</v>
      </c>
      <c r="AX1422" s="13" t="s">
        <v>73</v>
      </c>
      <c r="AY1422" s="239" t="s">
        <v>142</v>
      </c>
    </row>
    <row r="1423" s="14" customFormat="1">
      <c r="A1423" s="14"/>
      <c r="B1423" s="240"/>
      <c r="C1423" s="241"/>
      <c r="D1423" s="231" t="s">
        <v>152</v>
      </c>
      <c r="E1423" s="242" t="s">
        <v>1</v>
      </c>
      <c r="F1423" s="243" t="s">
        <v>149</v>
      </c>
      <c r="G1423" s="241"/>
      <c r="H1423" s="244">
        <v>4</v>
      </c>
      <c r="I1423" s="245"/>
      <c r="J1423" s="241"/>
      <c r="K1423" s="241"/>
      <c r="L1423" s="246"/>
      <c r="M1423" s="247"/>
      <c r="N1423" s="248"/>
      <c r="O1423" s="248"/>
      <c r="P1423" s="248"/>
      <c r="Q1423" s="248"/>
      <c r="R1423" s="248"/>
      <c r="S1423" s="248"/>
      <c r="T1423" s="249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0" t="s">
        <v>152</v>
      </c>
      <c r="AU1423" s="250" t="s">
        <v>150</v>
      </c>
      <c r="AV1423" s="14" t="s">
        <v>150</v>
      </c>
      <c r="AW1423" s="14" t="s">
        <v>30</v>
      </c>
      <c r="AX1423" s="14" t="s">
        <v>73</v>
      </c>
      <c r="AY1423" s="250" t="s">
        <v>142</v>
      </c>
    </row>
    <row r="1424" s="13" customFormat="1">
      <c r="A1424" s="13"/>
      <c r="B1424" s="229"/>
      <c r="C1424" s="230"/>
      <c r="D1424" s="231" t="s">
        <v>152</v>
      </c>
      <c r="E1424" s="232" t="s">
        <v>1</v>
      </c>
      <c r="F1424" s="233" t="s">
        <v>197</v>
      </c>
      <c r="G1424" s="230"/>
      <c r="H1424" s="232" t="s">
        <v>1</v>
      </c>
      <c r="I1424" s="234"/>
      <c r="J1424" s="230"/>
      <c r="K1424" s="230"/>
      <c r="L1424" s="235"/>
      <c r="M1424" s="236"/>
      <c r="N1424" s="237"/>
      <c r="O1424" s="237"/>
      <c r="P1424" s="237"/>
      <c r="Q1424" s="237"/>
      <c r="R1424" s="237"/>
      <c r="S1424" s="237"/>
      <c r="T1424" s="23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9" t="s">
        <v>152</v>
      </c>
      <c r="AU1424" s="239" t="s">
        <v>150</v>
      </c>
      <c r="AV1424" s="13" t="s">
        <v>81</v>
      </c>
      <c r="AW1424" s="13" t="s">
        <v>30</v>
      </c>
      <c r="AX1424" s="13" t="s">
        <v>73</v>
      </c>
      <c r="AY1424" s="239" t="s">
        <v>142</v>
      </c>
    </row>
    <row r="1425" s="14" customFormat="1">
      <c r="A1425" s="14"/>
      <c r="B1425" s="240"/>
      <c r="C1425" s="241"/>
      <c r="D1425" s="231" t="s">
        <v>152</v>
      </c>
      <c r="E1425" s="242" t="s">
        <v>1</v>
      </c>
      <c r="F1425" s="243" t="s">
        <v>81</v>
      </c>
      <c r="G1425" s="241"/>
      <c r="H1425" s="244">
        <v>1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0" t="s">
        <v>152</v>
      </c>
      <c r="AU1425" s="250" t="s">
        <v>150</v>
      </c>
      <c r="AV1425" s="14" t="s">
        <v>150</v>
      </c>
      <c r="AW1425" s="14" t="s">
        <v>30</v>
      </c>
      <c r="AX1425" s="14" t="s">
        <v>73</v>
      </c>
      <c r="AY1425" s="250" t="s">
        <v>142</v>
      </c>
    </row>
    <row r="1426" s="13" customFormat="1">
      <c r="A1426" s="13"/>
      <c r="B1426" s="229"/>
      <c r="C1426" s="230"/>
      <c r="D1426" s="231" t="s">
        <v>152</v>
      </c>
      <c r="E1426" s="232" t="s">
        <v>1</v>
      </c>
      <c r="F1426" s="233" t="s">
        <v>203</v>
      </c>
      <c r="G1426" s="230"/>
      <c r="H1426" s="232" t="s">
        <v>1</v>
      </c>
      <c r="I1426" s="234"/>
      <c r="J1426" s="230"/>
      <c r="K1426" s="230"/>
      <c r="L1426" s="235"/>
      <c r="M1426" s="236"/>
      <c r="N1426" s="237"/>
      <c r="O1426" s="237"/>
      <c r="P1426" s="237"/>
      <c r="Q1426" s="237"/>
      <c r="R1426" s="237"/>
      <c r="S1426" s="237"/>
      <c r="T1426" s="238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9" t="s">
        <v>152</v>
      </c>
      <c r="AU1426" s="239" t="s">
        <v>150</v>
      </c>
      <c r="AV1426" s="13" t="s">
        <v>81</v>
      </c>
      <c r="AW1426" s="13" t="s">
        <v>30</v>
      </c>
      <c r="AX1426" s="13" t="s">
        <v>73</v>
      </c>
      <c r="AY1426" s="239" t="s">
        <v>142</v>
      </c>
    </row>
    <row r="1427" s="14" customFormat="1">
      <c r="A1427" s="14"/>
      <c r="B1427" s="240"/>
      <c r="C1427" s="241"/>
      <c r="D1427" s="231" t="s">
        <v>152</v>
      </c>
      <c r="E1427" s="242" t="s">
        <v>1</v>
      </c>
      <c r="F1427" s="243" t="s">
        <v>81</v>
      </c>
      <c r="G1427" s="241"/>
      <c r="H1427" s="244">
        <v>1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152</v>
      </c>
      <c r="AU1427" s="250" t="s">
        <v>150</v>
      </c>
      <c r="AV1427" s="14" t="s">
        <v>150</v>
      </c>
      <c r="AW1427" s="14" t="s">
        <v>30</v>
      </c>
      <c r="AX1427" s="14" t="s">
        <v>73</v>
      </c>
      <c r="AY1427" s="250" t="s">
        <v>142</v>
      </c>
    </row>
    <row r="1428" s="13" customFormat="1">
      <c r="A1428" s="13"/>
      <c r="B1428" s="229"/>
      <c r="C1428" s="230"/>
      <c r="D1428" s="231" t="s">
        <v>152</v>
      </c>
      <c r="E1428" s="232" t="s">
        <v>1</v>
      </c>
      <c r="F1428" s="233" t="s">
        <v>189</v>
      </c>
      <c r="G1428" s="230"/>
      <c r="H1428" s="232" t="s">
        <v>1</v>
      </c>
      <c r="I1428" s="234"/>
      <c r="J1428" s="230"/>
      <c r="K1428" s="230"/>
      <c r="L1428" s="235"/>
      <c r="M1428" s="236"/>
      <c r="N1428" s="237"/>
      <c r="O1428" s="237"/>
      <c r="P1428" s="237"/>
      <c r="Q1428" s="237"/>
      <c r="R1428" s="237"/>
      <c r="S1428" s="237"/>
      <c r="T1428" s="23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9" t="s">
        <v>152</v>
      </c>
      <c r="AU1428" s="239" t="s">
        <v>150</v>
      </c>
      <c r="AV1428" s="13" t="s">
        <v>81</v>
      </c>
      <c r="AW1428" s="13" t="s">
        <v>30</v>
      </c>
      <c r="AX1428" s="13" t="s">
        <v>73</v>
      </c>
      <c r="AY1428" s="239" t="s">
        <v>142</v>
      </c>
    </row>
    <row r="1429" s="14" customFormat="1">
      <c r="A1429" s="14"/>
      <c r="B1429" s="240"/>
      <c r="C1429" s="241"/>
      <c r="D1429" s="231" t="s">
        <v>152</v>
      </c>
      <c r="E1429" s="242" t="s">
        <v>1</v>
      </c>
      <c r="F1429" s="243" t="s">
        <v>158</v>
      </c>
      <c r="G1429" s="241"/>
      <c r="H1429" s="244">
        <v>8</v>
      </c>
      <c r="I1429" s="245"/>
      <c r="J1429" s="241"/>
      <c r="K1429" s="241"/>
      <c r="L1429" s="246"/>
      <c r="M1429" s="247"/>
      <c r="N1429" s="248"/>
      <c r="O1429" s="248"/>
      <c r="P1429" s="248"/>
      <c r="Q1429" s="248"/>
      <c r="R1429" s="248"/>
      <c r="S1429" s="248"/>
      <c r="T1429" s="249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0" t="s">
        <v>152</v>
      </c>
      <c r="AU1429" s="250" t="s">
        <v>150</v>
      </c>
      <c r="AV1429" s="14" t="s">
        <v>150</v>
      </c>
      <c r="AW1429" s="14" t="s">
        <v>30</v>
      </c>
      <c r="AX1429" s="14" t="s">
        <v>73</v>
      </c>
      <c r="AY1429" s="250" t="s">
        <v>142</v>
      </c>
    </row>
    <row r="1430" s="13" customFormat="1">
      <c r="A1430" s="13"/>
      <c r="B1430" s="229"/>
      <c r="C1430" s="230"/>
      <c r="D1430" s="231" t="s">
        <v>152</v>
      </c>
      <c r="E1430" s="232" t="s">
        <v>1</v>
      </c>
      <c r="F1430" s="233" t="s">
        <v>191</v>
      </c>
      <c r="G1430" s="230"/>
      <c r="H1430" s="232" t="s">
        <v>1</v>
      </c>
      <c r="I1430" s="234"/>
      <c r="J1430" s="230"/>
      <c r="K1430" s="230"/>
      <c r="L1430" s="235"/>
      <c r="M1430" s="236"/>
      <c r="N1430" s="237"/>
      <c r="O1430" s="237"/>
      <c r="P1430" s="237"/>
      <c r="Q1430" s="237"/>
      <c r="R1430" s="237"/>
      <c r="S1430" s="237"/>
      <c r="T1430" s="23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9" t="s">
        <v>152</v>
      </c>
      <c r="AU1430" s="239" t="s">
        <v>150</v>
      </c>
      <c r="AV1430" s="13" t="s">
        <v>81</v>
      </c>
      <c r="AW1430" s="13" t="s">
        <v>30</v>
      </c>
      <c r="AX1430" s="13" t="s">
        <v>73</v>
      </c>
      <c r="AY1430" s="239" t="s">
        <v>142</v>
      </c>
    </row>
    <row r="1431" s="14" customFormat="1">
      <c r="A1431" s="14"/>
      <c r="B1431" s="240"/>
      <c r="C1431" s="241"/>
      <c r="D1431" s="231" t="s">
        <v>152</v>
      </c>
      <c r="E1431" s="242" t="s">
        <v>1</v>
      </c>
      <c r="F1431" s="243" t="s">
        <v>158</v>
      </c>
      <c r="G1431" s="241"/>
      <c r="H1431" s="244">
        <v>8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152</v>
      </c>
      <c r="AU1431" s="250" t="s">
        <v>150</v>
      </c>
      <c r="AV1431" s="14" t="s">
        <v>150</v>
      </c>
      <c r="AW1431" s="14" t="s">
        <v>30</v>
      </c>
      <c r="AX1431" s="14" t="s">
        <v>73</v>
      </c>
      <c r="AY1431" s="250" t="s">
        <v>142</v>
      </c>
    </row>
    <row r="1432" s="13" customFormat="1">
      <c r="A1432" s="13"/>
      <c r="B1432" s="229"/>
      <c r="C1432" s="230"/>
      <c r="D1432" s="231" t="s">
        <v>152</v>
      </c>
      <c r="E1432" s="232" t="s">
        <v>1</v>
      </c>
      <c r="F1432" s="233" t="s">
        <v>201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152</v>
      </c>
      <c r="AU1432" s="239" t="s">
        <v>150</v>
      </c>
      <c r="AV1432" s="13" t="s">
        <v>81</v>
      </c>
      <c r="AW1432" s="13" t="s">
        <v>30</v>
      </c>
      <c r="AX1432" s="13" t="s">
        <v>73</v>
      </c>
      <c r="AY1432" s="239" t="s">
        <v>142</v>
      </c>
    </row>
    <row r="1433" s="14" customFormat="1">
      <c r="A1433" s="14"/>
      <c r="B1433" s="240"/>
      <c r="C1433" s="241"/>
      <c r="D1433" s="231" t="s">
        <v>152</v>
      </c>
      <c r="E1433" s="242" t="s">
        <v>1</v>
      </c>
      <c r="F1433" s="243" t="s">
        <v>81</v>
      </c>
      <c r="G1433" s="241"/>
      <c r="H1433" s="244">
        <v>1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152</v>
      </c>
      <c r="AU1433" s="250" t="s">
        <v>150</v>
      </c>
      <c r="AV1433" s="14" t="s">
        <v>150</v>
      </c>
      <c r="AW1433" s="14" t="s">
        <v>30</v>
      </c>
      <c r="AX1433" s="14" t="s">
        <v>73</v>
      </c>
      <c r="AY1433" s="250" t="s">
        <v>142</v>
      </c>
    </row>
    <row r="1434" s="15" customFormat="1">
      <c r="A1434" s="15"/>
      <c r="B1434" s="262"/>
      <c r="C1434" s="263"/>
      <c r="D1434" s="231" t="s">
        <v>152</v>
      </c>
      <c r="E1434" s="264" t="s">
        <v>1</v>
      </c>
      <c r="F1434" s="265" t="s">
        <v>173</v>
      </c>
      <c r="G1434" s="263"/>
      <c r="H1434" s="266">
        <v>31</v>
      </c>
      <c r="I1434" s="267"/>
      <c r="J1434" s="263"/>
      <c r="K1434" s="263"/>
      <c r="L1434" s="268"/>
      <c r="M1434" s="269"/>
      <c r="N1434" s="270"/>
      <c r="O1434" s="270"/>
      <c r="P1434" s="270"/>
      <c r="Q1434" s="270"/>
      <c r="R1434" s="270"/>
      <c r="S1434" s="270"/>
      <c r="T1434" s="271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72" t="s">
        <v>152</v>
      </c>
      <c r="AU1434" s="272" t="s">
        <v>150</v>
      </c>
      <c r="AV1434" s="15" t="s">
        <v>149</v>
      </c>
      <c r="AW1434" s="15" t="s">
        <v>30</v>
      </c>
      <c r="AX1434" s="15" t="s">
        <v>81</v>
      </c>
      <c r="AY1434" s="272" t="s">
        <v>142</v>
      </c>
    </row>
    <row r="1435" s="2" customFormat="1" ht="24.15" customHeight="1">
      <c r="A1435" s="38"/>
      <c r="B1435" s="39"/>
      <c r="C1435" s="215" t="s">
        <v>1454</v>
      </c>
      <c r="D1435" s="215" t="s">
        <v>145</v>
      </c>
      <c r="E1435" s="216" t="s">
        <v>1455</v>
      </c>
      <c r="F1435" s="217" t="s">
        <v>1456</v>
      </c>
      <c r="G1435" s="218" t="s">
        <v>164</v>
      </c>
      <c r="H1435" s="219">
        <v>6</v>
      </c>
      <c r="I1435" s="220"/>
      <c r="J1435" s="221">
        <f>ROUND(I1435*H1435,2)</f>
        <v>0</v>
      </c>
      <c r="K1435" s="222"/>
      <c r="L1435" s="44"/>
      <c r="M1435" s="223" t="s">
        <v>1</v>
      </c>
      <c r="N1435" s="224" t="s">
        <v>39</v>
      </c>
      <c r="O1435" s="91"/>
      <c r="P1435" s="225">
        <f>O1435*H1435</f>
        <v>0</v>
      </c>
      <c r="Q1435" s="225">
        <v>0</v>
      </c>
      <c r="R1435" s="225">
        <f>Q1435*H1435</f>
        <v>0</v>
      </c>
      <c r="S1435" s="225">
        <v>0</v>
      </c>
      <c r="T1435" s="226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27" t="s">
        <v>265</v>
      </c>
      <c r="AT1435" s="227" t="s">
        <v>145</v>
      </c>
      <c r="AU1435" s="227" t="s">
        <v>150</v>
      </c>
      <c r="AY1435" s="17" t="s">
        <v>142</v>
      </c>
      <c r="BE1435" s="228">
        <f>IF(N1435="základní",J1435,0)</f>
        <v>0</v>
      </c>
      <c r="BF1435" s="228">
        <f>IF(N1435="snížená",J1435,0)</f>
        <v>0</v>
      </c>
      <c r="BG1435" s="228">
        <f>IF(N1435="zákl. přenesená",J1435,0)</f>
        <v>0</v>
      </c>
      <c r="BH1435" s="228">
        <f>IF(N1435="sníž. přenesená",J1435,0)</f>
        <v>0</v>
      </c>
      <c r="BI1435" s="228">
        <f>IF(N1435="nulová",J1435,0)</f>
        <v>0</v>
      </c>
      <c r="BJ1435" s="17" t="s">
        <v>150</v>
      </c>
      <c r="BK1435" s="228">
        <f>ROUND(I1435*H1435,2)</f>
        <v>0</v>
      </c>
      <c r="BL1435" s="17" t="s">
        <v>265</v>
      </c>
      <c r="BM1435" s="227" t="s">
        <v>1457</v>
      </c>
    </row>
    <row r="1436" s="2" customFormat="1" ht="24.15" customHeight="1">
      <c r="A1436" s="38"/>
      <c r="B1436" s="39"/>
      <c r="C1436" s="251" t="s">
        <v>1458</v>
      </c>
      <c r="D1436" s="251" t="s">
        <v>155</v>
      </c>
      <c r="E1436" s="252" t="s">
        <v>1459</v>
      </c>
      <c r="F1436" s="253" t="s">
        <v>1460</v>
      </c>
      <c r="G1436" s="254" t="s">
        <v>164</v>
      </c>
      <c r="H1436" s="255">
        <v>3</v>
      </c>
      <c r="I1436" s="256"/>
      <c r="J1436" s="257">
        <f>ROUND(I1436*H1436,2)</f>
        <v>0</v>
      </c>
      <c r="K1436" s="258"/>
      <c r="L1436" s="259"/>
      <c r="M1436" s="260" t="s">
        <v>1</v>
      </c>
      <c r="N1436" s="261" t="s">
        <v>39</v>
      </c>
      <c r="O1436" s="91"/>
      <c r="P1436" s="225">
        <f>O1436*H1436</f>
        <v>0</v>
      </c>
      <c r="Q1436" s="225">
        <v>0.0016199999999999999</v>
      </c>
      <c r="R1436" s="225">
        <f>Q1436*H1436</f>
        <v>0.0048599999999999997</v>
      </c>
      <c r="S1436" s="225">
        <v>0</v>
      </c>
      <c r="T1436" s="226">
        <f>S1436*H1436</f>
        <v>0</v>
      </c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R1436" s="227" t="s">
        <v>347</v>
      </c>
      <c r="AT1436" s="227" t="s">
        <v>155</v>
      </c>
      <c r="AU1436" s="227" t="s">
        <v>150</v>
      </c>
      <c r="AY1436" s="17" t="s">
        <v>142</v>
      </c>
      <c r="BE1436" s="228">
        <f>IF(N1436="základní",J1436,0)</f>
        <v>0</v>
      </c>
      <c r="BF1436" s="228">
        <f>IF(N1436="snížená",J1436,0)</f>
        <v>0</v>
      </c>
      <c r="BG1436" s="228">
        <f>IF(N1436="zákl. přenesená",J1436,0)</f>
        <v>0</v>
      </c>
      <c r="BH1436" s="228">
        <f>IF(N1436="sníž. přenesená",J1436,0)</f>
        <v>0</v>
      </c>
      <c r="BI1436" s="228">
        <f>IF(N1436="nulová",J1436,0)</f>
        <v>0</v>
      </c>
      <c r="BJ1436" s="17" t="s">
        <v>150</v>
      </c>
      <c r="BK1436" s="228">
        <f>ROUND(I1436*H1436,2)</f>
        <v>0</v>
      </c>
      <c r="BL1436" s="17" t="s">
        <v>265</v>
      </c>
      <c r="BM1436" s="227" t="s">
        <v>1461</v>
      </c>
    </row>
    <row r="1437" s="2" customFormat="1" ht="24.15" customHeight="1">
      <c r="A1437" s="38"/>
      <c r="B1437" s="39"/>
      <c r="C1437" s="251" t="s">
        <v>1462</v>
      </c>
      <c r="D1437" s="251" t="s">
        <v>155</v>
      </c>
      <c r="E1437" s="252" t="s">
        <v>1463</v>
      </c>
      <c r="F1437" s="253" t="s">
        <v>1464</v>
      </c>
      <c r="G1437" s="254" t="s">
        <v>164</v>
      </c>
      <c r="H1437" s="255">
        <v>3</v>
      </c>
      <c r="I1437" s="256"/>
      <c r="J1437" s="257">
        <f>ROUND(I1437*H1437,2)</f>
        <v>0</v>
      </c>
      <c r="K1437" s="258"/>
      <c r="L1437" s="259"/>
      <c r="M1437" s="260" t="s">
        <v>1</v>
      </c>
      <c r="N1437" s="261" t="s">
        <v>39</v>
      </c>
      <c r="O1437" s="91"/>
      <c r="P1437" s="225">
        <f>O1437*H1437</f>
        <v>0</v>
      </c>
      <c r="Q1437" s="225">
        <v>0.0020799999999999998</v>
      </c>
      <c r="R1437" s="225">
        <f>Q1437*H1437</f>
        <v>0.006239999999999999</v>
      </c>
      <c r="S1437" s="225">
        <v>0</v>
      </c>
      <c r="T1437" s="226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7" t="s">
        <v>347</v>
      </c>
      <c r="AT1437" s="227" t="s">
        <v>155</v>
      </c>
      <c r="AU1437" s="227" t="s">
        <v>150</v>
      </c>
      <c r="AY1437" s="17" t="s">
        <v>142</v>
      </c>
      <c r="BE1437" s="228">
        <f>IF(N1437="základní",J1437,0)</f>
        <v>0</v>
      </c>
      <c r="BF1437" s="228">
        <f>IF(N1437="snížená",J1437,0)</f>
        <v>0</v>
      </c>
      <c r="BG1437" s="228">
        <f>IF(N1437="zákl. přenesená",J1437,0)</f>
        <v>0</v>
      </c>
      <c r="BH1437" s="228">
        <f>IF(N1437="sníž. přenesená",J1437,0)</f>
        <v>0</v>
      </c>
      <c r="BI1437" s="228">
        <f>IF(N1437="nulová",J1437,0)</f>
        <v>0</v>
      </c>
      <c r="BJ1437" s="17" t="s">
        <v>150</v>
      </c>
      <c r="BK1437" s="228">
        <f>ROUND(I1437*H1437,2)</f>
        <v>0</v>
      </c>
      <c r="BL1437" s="17" t="s">
        <v>265</v>
      </c>
      <c r="BM1437" s="227" t="s">
        <v>1465</v>
      </c>
    </row>
    <row r="1438" s="2" customFormat="1" ht="24.15" customHeight="1">
      <c r="A1438" s="38"/>
      <c r="B1438" s="39"/>
      <c r="C1438" s="215" t="s">
        <v>1466</v>
      </c>
      <c r="D1438" s="215" t="s">
        <v>145</v>
      </c>
      <c r="E1438" s="216" t="s">
        <v>1467</v>
      </c>
      <c r="F1438" s="217" t="s">
        <v>1468</v>
      </c>
      <c r="G1438" s="218" t="s">
        <v>148</v>
      </c>
      <c r="H1438" s="219">
        <v>0.33000000000000002</v>
      </c>
      <c r="I1438" s="220"/>
      <c r="J1438" s="221">
        <f>ROUND(I1438*H1438,2)</f>
        <v>0</v>
      </c>
      <c r="K1438" s="222"/>
      <c r="L1438" s="44"/>
      <c r="M1438" s="223" t="s">
        <v>1</v>
      </c>
      <c r="N1438" s="224" t="s">
        <v>39</v>
      </c>
      <c r="O1438" s="91"/>
      <c r="P1438" s="225">
        <f>O1438*H1438</f>
        <v>0</v>
      </c>
      <c r="Q1438" s="225">
        <v>0</v>
      </c>
      <c r="R1438" s="225">
        <f>Q1438*H1438</f>
        <v>0</v>
      </c>
      <c r="S1438" s="225">
        <v>0</v>
      </c>
      <c r="T1438" s="226">
        <f>S1438*H1438</f>
        <v>0</v>
      </c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R1438" s="227" t="s">
        <v>265</v>
      </c>
      <c r="AT1438" s="227" t="s">
        <v>145</v>
      </c>
      <c r="AU1438" s="227" t="s">
        <v>150</v>
      </c>
      <c r="AY1438" s="17" t="s">
        <v>142</v>
      </c>
      <c r="BE1438" s="228">
        <f>IF(N1438="základní",J1438,0)</f>
        <v>0</v>
      </c>
      <c r="BF1438" s="228">
        <f>IF(N1438="snížená",J1438,0)</f>
        <v>0</v>
      </c>
      <c r="BG1438" s="228">
        <f>IF(N1438="zákl. přenesená",J1438,0)</f>
        <v>0</v>
      </c>
      <c r="BH1438" s="228">
        <f>IF(N1438="sníž. přenesená",J1438,0)</f>
        <v>0</v>
      </c>
      <c r="BI1438" s="228">
        <f>IF(N1438="nulová",J1438,0)</f>
        <v>0</v>
      </c>
      <c r="BJ1438" s="17" t="s">
        <v>150</v>
      </c>
      <c r="BK1438" s="228">
        <f>ROUND(I1438*H1438,2)</f>
        <v>0</v>
      </c>
      <c r="BL1438" s="17" t="s">
        <v>265</v>
      </c>
      <c r="BM1438" s="227" t="s">
        <v>1469</v>
      </c>
    </row>
    <row r="1439" s="2" customFormat="1" ht="24.15" customHeight="1">
      <c r="A1439" s="38"/>
      <c r="B1439" s="39"/>
      <c r="C1439" s="215" t="s">
        <v>1470</v>
      </c>
      <c r="D1439" s="215" t="s">
        <v>145</v>
      </c>
      <c r="E1439" s="216" t="s">
        <v>1471</v>
      </c>
      <c r="F1439" s="217" t="s">
        <v>1472</v>
      </c>
      <c r="G1439" s="218" t="s">
        <v>148</v>
      </c>
      <c r="H1439" s="219">
        <v>0.33000000000000002</v>
      </c>
      <c r="I1439" s="220"/>
      <c r="J1439" s="221">
        <f>ROUND(I1439*H1439,2)</f>
        <v>0</v>
      </c>
      <c r="K1439" s="222"/>
      <c r="L1439" s="44"/>
      <c r="M1439" s="223" t="s">
        <v>1</v>
      </c>
      <c r="N1439" s="224" t="s">
        <v>39</v>
      </c>
      <c r="O1439" s="91"/>
      <c r="P1439" s="225">
        <f>O1439*H1439</f>
        <v>0</v>
      </c>
      <c r="Q1439" s="225">
        <v>0</v>
      </c>
      <c r="R1439" s="225">
        <f>Q1439*H1439</f>
        <v>0</v>
      </c>
      <c r="S1439" s="225">
        <v>0</v>
      </c>
      <c r="T1439" s="226">
        <f>S1439*H1439</f>
        <v>0</v>
      </c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  <c r="AE1439" s="38"/>
      <c r="AR1439" s="227" t="s">
        <v>265</v>
      </c>
      <c r="AT1439" s="227" t="s">
        <v>145</v>
      </c>
      <c r="AU1439" s="227" t="s">
        <v>150</v>
      </c>
      <c r="AY1439" s="17" t="s">
        <v>142</v>
      </c>
      <c r="BE1439" s="228">
        <f>IF(N1439="základní",J1439,0)</f>
        <v>0</v>
      </c>
      <c r="BF1439" s="228">
        <f>IF(N1439="snížená",J1439,0)</f>
        <v>0</v>
      </c>
      <c r="BG1439" s="228">
        <f>IF(N1439="zákl. přenesená",J1439,0)</f>
        <v>0</v>
      </c>
      <c r="BH1439" s="228">
        <f>IF(N1439="sníž. přenesená",J1439,0)</f>
        <v>0</v>
      </c>
      <c r="BI1439" s="228">
        <f>IF(N1439="nulová",J1439,0)</f>
        <v>0</v>
      </c>
      <c r="BJ1439" s="17" t="s">
        <v>150</v>
      </c>
      <c r="BK1439" s="228">
        <f>ROUND(I1439*H1439,2)</f>
        <v>0</v>
      </c>
      <c r="BL1439" s="17" t="s">
        <v>265</v>
      </c>
      <c r="BM1439" s="227" t="s">
        <v>1473</v>
      </c>
    </row>
    <row r="1440" s="12" customFormat="1" ht="22.8" customHeight="1">
      <c r="A1440" s="12"/>
      <c r="B1440" s="199"/>
      <c r="C1440" s="200"/>
      <c r="D1440" s="201" t="s">
        <v>72</v>
      </c>
      <c r="E1440" s="213" t="s">
        <v>1474</v>
      </c>
      <c r="F1440" s="213" t="s">
        <v>1475</v>
      </c>
      <c r="G1440" s="200"/>
      <c r="H1440" s="200"/>
      <c r="I1440" s="203"/>
      <c r="J1440" s="214">
        <f>BK1440</f>
        <v>0</v>
      </c>
      <c r="K1440" s="200"/>
      <c r="L1440" s="205"/>
      <c r="M1440" s="206"/>
      <c r="N1440" s="207"/>
      <c r="O1440" s="207"/>
      <c r="P1440" s="208">
        <f>SUM(P1441:P1549)</f>
        <v>0</v>
      </c>
      <c r="Q1440" s="207"/>
      <c r="R1440" s="208">
        <f>SUM(R1441:R1549)</f>
        <v>0.98956604999999997</v>
      </c>
      <c r="S1440" s="207"/>
      <c r="T1440" s="209">
        <f>SUM(T1441:T1549)</f>
        <v>0.37484718999999994</v>
      </c>
      <c r="U1440" s="12"/>
      <c r="V1440" s="12"/>
      <c r="W1440" s="12"/>
      <c r="X1440" s="12"/>
      <c r="Y1440" s="12"/>
      <c r="Z1440" s="12"/>
      <c r="AA1440" s="12"/>
      <c r="AB1440" s="12"/>
      <c r="AC1440" s="12"/>
      <c r="AD1440" s="12"/>
      <c r="AE1440" s="12"/>
      <c r="AR1440" s="210" t="s">
        <v>150</v>
      </c>
      <c r="AT1440" s="211" t="s">
        <v>72</v>
      </c>
      <c r="AU1440" s="211" t="s">
        <v>81</v>
      </c>
      <c r="AY1440" s="210" t="s">
        <v>142</v>
      </c>
      <c r="BK1440" s="212">
        <f>SUM(BK1441:BK1549)</f>
        <v>0</v>
      </c>
    </row>
    <row r="1441" s="2" customFormat="1" ht="14.4" customHeight="1">
      <c r="A1441" s="38"/>
      <c r="B1441" s="39"/>
      <c r="C1441" s="215" t="s">
        <v>1476</v>
      </c>
      <c r="D1441" s="215" t="s">
        <v>145</v>
      </c>
      <c r="E1441" s="216" t="s">
        <v>1477</v>
      </c>
      <c r="F1441" s="217" t="s">
        <v>1478</v>
      </c>
      <c r="G1441" s="218" t="s">
        <v>169</v>
      </c>
      <c r="H1441" s="219">
        <v>26.597999999999999</v>
      </c>
      <c r="I1441" s="220"/>
      <c r="J1441" s="221">
        <f>ROUND(I1441*H1441,2)</f>
        <v>0</v>
      </c>
      <c r="K1441" s="222"/>
      <c r="L1441" s="44"/>
      <c r="M1441" s="223" t="s">
        <v>1</v>
      </c>
      <c r="N1441" s="224" t="s">
        <v>39</v>
      </c>
      <c r="O1441" s="91"/>
      <c r="P1441" s="225">
        <f>O1441*H1441</f>
        <v>0</v>
      </c>
      <c r="Q1441" s="225">
        <v>0</v>
      </c>
      <c r="R1441" s="225">
        <f>Q1441*H1441</f>
        <v>0</v>
      </c>
      <c r="S1441" s="225">
        <v>0</v>
      </c>
      <c r="T1441" s="226">
        <f>S1441*H1441</f>
        <v>0</v>
      </c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  <c r="AE1441" s="38"/>
      <c r="AR1441" s="227" t="s">
        <v>265</v>
      </c>
      <c r="AT1441" s="227" t="s">
        <v>145</v>
      </c>
      <c r="AU1441" s="227" t="s">
        <v>150</v>
      </c>
      <c r="AY1441" s="17" t="s">
        <v>142</v>
      </c>
      <c r="BE1441" s="228">
        <f>IF(N1441="základní",J1441,0)</f>
        <v>0</v>
      </c>
      <c r="BF1441" s="228">
        <f>IF(N1441="snížená",J1441,0)</f>
        <v>0</v>
      </c>
      <c r="BG1441" s="228">
        <f>IF(N1441="zákl. přenesená",J1441,0)</f>
        <v>0</v>
      </c>
      <c r="BH1441" s="228">
        <f>IF(N1441="sníž. přenesená",J1441,0)</f>
        <v>0</v>
      </c>
      <c r="BI1441" s="228">
        <f>IF(N1441="nulová",J1441,0)</f>
        <v>0</v>
      </c>
      <c r="BJ1441" s="17" t="s">
        <v>150</v>
      </c>
      <c r="BK1441" s="228">
        <f>ROUND(I1441*H1441,2)</f>
        <v>0</v>
      </c>
      <c r="BL1441" s="17" t="s">
        <v>265</v>
      </c>
      <c r="BM1441" s="227" t="s">
        <v>1479</v>
      </c>
    </row>
    <row r="1442" s="13" customFormat="1">
      <c r="A1442" s="13"/>
      <c r="B1442" s="229"/>
      <c r="C1442" s="230"/>
      <c r="D1442" s="231" t="s">
        <v>152</v>
      </c>
      <c r="E1442" s="232" t="s">
        <v>1</v>
      </c>
      <c r="F1442" s="233" t="s">
        <v>201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152</v>
      </c>
      <c r="AU1442" s="239" t="s">
        <v>150</v>
      </c>
      <c r="AV1442" s="13" t="s">
        <v>81</v>
      </c>
      <c r="AW1442" s="13" t="s">
        <v>30</v>
      </c>
      <c r="AX1442" s="13" t="s">
        <v>73</v>
      </c>
      <c r="AY1442" s="239" t="s">
        <v>142</v>
      </c>
    </row>
    <row r="1443" s="14" customFormat="1">
      <c r="A1443" s="14"/>
      <c r="B1443" s="240"/>
      <c r="C1443" s="241"/>
      <c r="D1443" s="231" t="s">
        <v>152</v>
      </c>
      <c r="E1443" s="242" t="s">
        <v>1</v>
      </c>
      <c r="F1443" s="243" t="s">
        <v>202</v>
      </c>
      <c r="G1443" s="241"/>
      <c r="H1443" s="244">
        <v>4.5069999999999997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152</v>
      </c>
      <c r="AU1443" s="250" t="s">
        <v>150</v>
      </c>
      <c r="AV1443" s="14" t="s">
        <v>150</v>
      </c>
      <c r="AW1443" s="14" t="s">
        <v>30</v>
      </c>
      <c r="AX1443" s="14" t="s">
        <v>73</v>
      </c>
      <c r="AY1443" s="250" t="s">
        <v>142</v>
      </c>
    </row>
    <row r="1444" s="13" customFormat="1">
      <c r="A1444" s="13"/>
      <c r="B1444" s="229"/>
      <c r="C1444" s="230"/>
      <c r="D1444" s="231" t="s">
        <v>152</v>
      </c>
      <c r="E1444" s="232" t="s">
        <v>1</v>
      </c>
      <c r="F1444" s="233" t="s">
        <v>203</v>
      </c>
      <c r="G1444" s="230"/>
      <c r="H1444" s="232" t="s">
        <v>1</v>
      </c>
      <c r="I1444" s="234"/>
      <c r="J1444" s="230"/>
      <c r="K1444" s="230"/>
      <c r="L1444" s="235"/>
      <c r="M1444" s="236"/>
      <c r="N1444" s="237"/>
      <c r="O1444" s="237"/>
      <c r="P1444" s="237"/>
      <c r="Q1444" s="237"/>
      <c r="R1444" s="237"/>
      <c r="S1444" s="237"/>
      <c r="T1444" s="23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9" t="s">
        <v>152</v>
      </c>
      <c r="AU1444" s="239" t="s">
        <v>150</v>
      </c>
      <c r="AV1444" s="13" t="s">
        <v>81</v>
      </c>
      <c r="AW1444" s="13" t="s">
        <v>30</v>
      </c>
      <c r="AX1444" s="13" t="s">
        <v>73</v>
      </c>
      <c r="AY1444" s="239" t="s">
        <v>142</v>
      </c>
    </row>
    <row r="1445" s="14" customFormat="1">
      <c r="A1445" s="14"/>
      <c r="B1445" s="240"/>
      <c r="C1445" s="241"/>
      <c r="D1445" s="231" t="s">
        <v>152</v>
      </c>
      <c r="E1445" s="242" t="s">
        <v>1</v>
      </c>
      <c r="F1445" s="243" t="s">
        <v>204</v>
      </c>
      <c r="G1445" s="241"/>
      <c r="H1445" s="244">
        <v>1.5900000000000001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152</v>
      </c>
      <c r="AU1445" s="250" t="s">
        <v>150</v>
      </c>
      <c r="AV1445" s="14" t="s">
        <v>150</v>
      </c>
      <c r="AW1445" s="14" t="s">
        <v>30</v>
      </c>
      <c r="AX1445" s="14" t="s">
        <v>73</v>
      </c>
      <c r="AY1445" s="250" t="s">
        <v>142</v>
      </c>
    </row>
    <row r="1446" s="13" customFormat="1">
      <c r="A1446" s="13"/>
      <c r="B1446" s="229"/>
      <c r="C1446" s="230"/>
      <c r="D1446" s="231" t="s">
        <v>152</v>
      </c>
      <c r="E1446" s="232" t="s">
        <v>1</v>
      </c>
      <c r="F1446" s="233" t="s">
        <v>193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152</v>
      </c>
      <c r="AU1446" s="239" t="s">
        <v>150</v>
      </c>
      <c r="AV1446" s="13" t="s">
        <v>81</v>
      </c>
      <c r="AW1446" s="13" t="s">
        <v>30</v>
      </c>
      <c r="AX1446" s="13" t="s">
        <v>73</v>
      </c>
      <c r="AY1446" s="239" t="s">
        <v>142</v>
      </c>
    </row>
    <row r="1447" s="14" customFormat="1">
      <c r="A1447" s="14"/>
      <c r="B1447" s="240"/>
      <c r="C1447" s="241"/>
      <c r="D1447" s="231" t="s">
        <v>152</v>
      </c>
      <c r="E1447" s="242" t="s">
        <v>1</v>
      </c>
      <c r="F1447" s="243" t="s">
        <v>194</v>
      </c>
      <c r="G1447" s="241"/>
      <c r="H1447" s="244">
        <v>13.821999999999999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152</v>
      </c>
      <c r="AU1447" s="250" t="s">
        <v>150</v>
      </c>
      <c r="AV1447" s="14" t="s">
        <v>150</v>
      </c>
      <c r="AW1447" s="14" t="s">
        <v>30</v>
      </c>
      <c r="AX1447" s="14" t="s">
        <v>73</v>
      </c>
      <c r="AY1447" s="250" t="s">
        <v>142</v>
      </c>
    </row>
    <row r="1448" s="13" customFormat="1">
      <c r="A1448" s="13"/>
      <c r="B1448" s="229"/>
      <c r="C1448" s="230"/>
      <c r="D1448" s="231" t="s">
        <v>152</v>
      </c>
      <c r="E1448" s="232" t="s">
        <v>1</v>
      </c>
      <c r="F1448" s="233" t="s">
        <v>293</v>
      </c>
      <c r="G1448" s="230"/>
      <c r="H1448" s="232" t="s">
        <v>1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9" t="s">
        <v>152</v>
      </c>
      <c r="AU1448" s="239" t="s">
        <v>150</v>
      </c>
      <c r="AV1448" s="13" t="s">
        <v>81</v>
      </c>
      <c r="AW1448" s="13" t="s">
        <v>30</v>
      </c>
      <c r="AX1448" s="13" t="s">
        <v>73</v>
      </c>
      <c r="AY1448" s="239" t="s">
        <v>142</v>
      </c>
    </row>
    <row r="1449" s="14" customFormat="1">
      <c r="A1449" s="14"/>
      <c r="B1449" s="240"/>
      <c r="C1449" s="241"/>
      <c r="D1449" s="231" t="s">
        <v>152</v>
      </c>
      <c r="E1449" s="242" t="s">
        <v>1</v>
      </c>
      <c r="F1449" s="243" t="s">
        <v>196</v>
      </c>
      <c r="G1449" s="241"/>
      <c r="H1449" s="244">
        <v>3.9670000000000001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152</v>
      </c>
      <c r="AU1449" s="250" t="s">
        <v>150</v>
      </c>
      <c r="AV1449" s="14" t="s">
        <v>150</v>
      </c>
      <c r="AW1449" s="14" t="s">
        <v>30</v>
      </c>
      <c r="AX1449" s="14" t="s">
        <v>73</v>
      </c>
      <c r="AY1449" s="250" t="s">
        <v>142</v>
      </c>
    </row>
    <row r="1450" s="13" customFormat="1">
      <c r="A1450" s="13"/>
      <c r="B1450" s="229"/>
      <c r="C1450" s="230"/>
      <c r="D1450" s="231" t="s">
        <v>152</v>
      </c>
      <c r="E1450" s="232" t="s">
        <v>1</v>
      </c>
      <c r="F1450" s="233" t="s">
        <v>197</v>
      </c>
      <c r="G1450" s="230"/>
      <c r="H1450" s="232" t="s">
        <v>1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9" t="s">
        <v>152</v>
      </c>
      <c r="AU1450" s="239" t="s">
        <v>150</v>
      </c>
      <c r="AV1450" s="13" t="s">
        <v>81</v>
      </c>
      <c r="AW1450" s="13" t="s">
        <v>30</v>
      </c>
      <c r="AX1450" s="13" t="s">
        <v>73</v>
      </c>
      <c r="AY1450" s="239" t="s">
        <v>142</v>
      </c>
    </row>
    <row r="1451" s="14" customFormat="1">
      <c r="A1451" s="14"/>
      <c r="B1451" s="240"/>
      <c r="C1451" s="241"/>
      <c r="D1451" s="231" t="s">
        <v>152</v>
      </c>
      <c r="E1451" s="242" t="s">
        <v>1</v>
      </c>
      <c r="F1451" s="243" t="s">
        <v>198</v>
      </c>
      <c r="G1451" s="241"/>
      <c r="H1451" s="244">
        <v>2.7120000000000002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152</v>
      </c>
      <c r="AU1451" s="250" t="s">
        <v>150</v>
      </c>
      <c r="AV1451" s="14" t="s">
        <v>150</v>
      </c>
      <c r="AW1451" s="14" t="s">
        <v>30</v>
      </c>
      <c r="AX1451" s="14" t="s">
        <v>73</v>
      </c>
      <c r="AY1451" s="250" t="s">
        <v>142</v>
      </c>
    </row>
    <row r="1452" s="15" customFormat="1">
      <c r="A1452" s="15"/>
      <c r="B1452" s="262"/>
      <c r="C1452" s="263"/>
      <c r="D1452" s="231" t="s">
        <v>152</v>
      </c>
      <c r="E1452" s="264" t="s">
        <v>1</v>
      </c>
      <c r="F1452" s="265" t="s">
        <v>173</v>
      </c>
      <c r="G1452" s="263"/>
      <c r="H1452" s="266">
        <v>26.597999999999999</v>
      </c>
      <c r="I1452" s="267"/>
      <c r="J1452" s="263"/>
      <c r="K1452" s="263"/>
      <c r="L1452" s="268"/>
      <c r="M1452" s="269"/>
      <c r="N1452" s="270"/>
      <c r="O1452" s="270"/>
      <c r="P1452" s="270"/>
      <c r="Q1452" s="270"/>
      <c r="R1452" s="270"/>
      <c r="S1452" s="270"/>
      <c r="T1452" s="271"/>
      <c r="U1452" s="15"/>
      <c r="V1452" s="15"/>
      <c r="W1452" s="15"/>
      <c r="X1452" s="15"/>
      <c r="Y1452" s="15"/>
      <c r="Z1452" s="15"/>
      <c r="AA1452" s="15"/>
      <c r="AB1452" s="15"/>
      <c r="AC1452" s="15"/>
      <c r="AD1452" s="15"/>
      <c r="AE1452" s="15"/>
      <c r="AT1452" s="272" t="s">
        <v>152</v>
      </c>
      <c r="AU1452" s="272" t="s">
        <v>150</v>
      </c>
      <c r="AV1452" s="15" t="s">
        <v>149</v>
      </c>
      <c r="AW1452" s="15" t="s">
        <v>30</v>
      </c>
      <c r="AX1452" s="15" t="s">
        <v>81</v>
      </c>
      <c r="AY1452" s="272" t="s">
        <v>142</v>
      </c>
    </row>
    <row r="1453" s="2" customFormat="1" ht="14.4" customHeight="1">
      <c r="A1453" s="38"/>
      <c r="B1453" s="39"/>
      <c r="C1453" s="215" t="s">
        <v>1480</v>
      </c>
      <c r="D1453" s="215" t="s">
        <v>145</v>
      </c>
      <c r="E1453" s="216" t="s">
        <v>1481</v>
      </c>
      <c r="F1453" s="217" t="s">
        <v>1482</v>
      </c>
      <c r="G1453" s="218" t="s">
        <v>169</v>
      </c>
      <c r="H1453" s="219">
        <v>17.789000000000001</v>
      </c>
      <c r="I1453" s="220"/>
      <c r="J1453" s="221">
        <f>ROUND(I1453*H1453,2)</f>
        <v>0</v>
      </c>
      <c r="K1453" s="222"/>
      <c r="L1453" s="44"/>
      <c r="M1453" s="223" t="s">
        <v>1</v>
      </c>
      <c r="N1453" s="224" t="s">
        <v>39</v>
      </c>
      <c r="O1453" s="91"/>
      <c r="P1453" s="225">
        <f>O1453*H1453</f>
        <v>0</v>
      </c>
      <c r="Q1453" s="225">
        <v>0.00050000000000000001</v>
      </c>
      <c r="R1453" s="225">
        <f>Q1453*H1453</f>
        <v>0.0088945000000000014</v>
      </c>
      <c r="S1453" s="225">
        <v>0</v>
      </c>
      <c r="T1453" s="226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27" t="s">
        <v>265</v>
      </c>
      <c r="AT1453" s="227" t="s">
        <v>145</v>
      </c>
      <c r="AU1453" s="227" t="s">
        <v>150</v>
      </c>
      <c r="AY1453" s="17" t="s">
        <v>142</v>
      </c>
      <c r="BE1453" s="228">
        <f>IF(N1453="základní",J1453,0)</f>
        <v>0</v>
      </c>
      <c r="BF1453" s="228">
        <f>IF(N1453="snížená",J1453,0)</f>
        <v>0</v>
      </c>
      <c r="BG1453" s="228">
        <f>IF(N1453="zákl. přenesená",J1453,0)</f>
        <v>0</v>
      </c>
      <c r="BH1453" s="228">
        <f>IF(N1453="sníž. přenesená",J1453,0)</f>
        <v>0</v>
      </c>
      <c r="BI1453" s="228">
        <f>IF(N1453="nulová",J1453,0)</f>
        <v>0</v>
      </c>
      <c r="BJ1453" s="17" t="s">
        <v>150</v>
      </c>
      <c r="BK1453" s="228">
        <f>ROUND(I1453*H1453,2)</f>
        <v>0</v>
      </c>
      <c r="BL1453" s="17" t="s">
        <v>265</v>
      </c>
      <c r="BM1453" s="227" t="s">
        <v>1483</v>
      </c>
    </row>
    <row r="1454" s="13" customFormat="1">
      <c r="A1454" s="13"/>
      <c r="B1454" s="229"/>
      <c r="C1454" s="230"/>
      <c r="D1454" s="231" t="s">
        <v>152</v>
      </c>
      <c r="E1454" s="232" t="s">
        <v>1</v>
      </c>
      <c r="F1454" s="233" t="s">
        <v>193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152</v>
      </c>
      <c r="AU1454" s="239" t="s">
        <v>150</v>
      </c>
      <c r="AV1454" s="13" t="s">
        <v>81</v>
      </c>
      <c r="AW1454" s="13" t="s">
        <v>30</v>
      </c>
      <c r="AX1454" s="13" t="s">
        <v>73</v>
      </c>
      <c r="AY1454" s="239" t="s">
        <v>142</v>
      </c>
    </row>
    <row r="1455" s="14" customFormat="1">
      <c r="A1455" s="14"/>
      <c r="B1455" s="240"/>
      <c r="C1455" s="241"/>
      <c r="D1455" s="231" t="s">
        <v>152</v>
      </c>
      <c r="E1455" s="242" t="s">
        <v>1</v>
      </c>
      <c r="F1455" s="243" t="s">
        <v>194</v>
      </c>
      <c r="G1455" s="241"/>
      <c r="H1455" s="244">
        <v>13.821999999999999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152</v>
      </c>
      <c r="AU1455" s="250" t="s">
        <v>150</v>
      </c>
      <c r="AV1455" s="14" t="s">
        <v>150</v>
      </c>
      <c r="AW1455" s="14" t="s">
        <v>30</v>
      </c>
      <c r="AX1455" s="14" t="s">
        <v>73</v>
      </c>
      <c r="AY1455" s="250" t="s">
        <v>142</v>
      </c>
    </row>
    <row r="1456" s="13" customFormat="1">
      <c r="A1456" s="13"/>
      <c r="B1456" s="229"/>
      <c r="C1456" s="230"/>
      <c r="D1456" s="231" t="s">
        <v>152</v>
      </c>
      <c r="E1456" s="232" t="s">
        <v>1</v>
      </c>
      <c r="F1456" s="233" t="s">
        <v>293</v>
      </c>
      <c r="G1456" s="230"/>
      <c r="H1456" s="232" t="s">
        <v>1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9" t="s">
        <v>152</v>
      </c>
      <c r="AU1456" s="239" t="s">
        <v>150</v>
      </c>
      <c r="AV1456" s="13" t="s">
        <v>81</v>
      </c>
      <c r="AW1456" s="13" t="s">
        <v>30</v>
      </c>
      <c r="AX1456" s="13" t="s">
        <v>73</v>
      </c>
      <c r="AY1456" s="239" t="s">
        <v>142</v>
      </c>
    </row>
    <row r="1457" s="14" customFormat="1">
      <c r="A1457" s="14"/>
      <c r="B1457" s="240"/>
      <c r="C1457" s="241"/>
      <c r="D1457" s="231" t="s">
        <v>152</v>
      </c>
      <c r="E1457" s="242" t="s">
        <v>1</v>
      </c>
      <c r="F1457" s="243" t="s">
        <v>196</v>
      </c>
      <c r="G1457" s="241"/>
      <c r="H1457" s="244">
        <v>3.9670000000000001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152</v>
      </c>
      <c r="AU1457" s="250" t="s">
        <v>150</v>
      </c>
      <c r="AV1457" s="14" t="s">
        <v>150</v>
      </c>
      <c r="AW1457" s="14" t="s">
        <v>30</v>
      </c>
      <c r="AX1457" s="14" t="s">
        <v>73</v>
      </c>
      <c r="AY1457" s="250" t="s">
        <v>142</v>
      </c>
    </row>
    <row r="1458" s="15" customFormat="1">
      <c r="A1458" s="15"/>
      <c r="B1458" s="262"/>
      <c r="C1458" s="263"/>
      <c r="D1458" s="231" t="s">
        <v>152</v>
      </c>
      <c r="E1458" s="264" t="s">
        <v>1</v>
      </c>
      <c r="F1458" s="265" t="s">
        <v>173</v>
      </c>
      <c r="G1458" s="263"/>
      <c r="H1458" s="266">
        <v>17.789000000000001</v>
      </c>
      <c r="I1458" s="267"/>
      <c r="J1458" s="263"/>
      <c r="K1458" s="263"/>
      <c r="L1458" s="268"/>
      <c r="M1458" s="269"/>
      <c r="N1458" s="270"/>
      <c r="O1458" s="270"/>
      <c r="P1458" s="270"/>
      <c r="Q1458" s="270"/>
      <c r="R1458" s="270"/>
      <c r="S1458" s="270"/>
      <c r="T1458" s="271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72" t="s">
        <v>152</v>
      </c>
      <c r="AU1458" s="272" t="s">
        <v>150</v>
      </c>
      <c r="AV1458" s="15" t="s">
        <v>149</v>
      </c>
      <c r="AW1458" s="15" t="s">
        <v>30</v>
      </c>
      <c r="AX1458" s="15" t="s">
        <v>81</v>
      </c>
      <c r="AY1458" s="272" t="s">
        <v>142</v>
      </c>
    </row>
    <row r="1459" s="2" customFormat="1" ht="24.15" customHeight="1">
      <c r="A1459" s="38"/>
      <c r="B1459" s="39"/>
      <c r="C1459" s="215" t="s">
        <v>1484</v>
      </c>
      <c r="D1459" s="215" t="s">
        <v>145</v>
      </c>
      <c r="E1459" s="216" t="s">
        <v>1485</v>
      </c>
      <c r="F1459" s="217" t="s">
        <v>1486</v>
      </c>
      <c r="G1459" s="218" t="s">
        <v>286</v>
      </c>
      <c r="H1459" s="219">
        <v>30.393999999999998</v>
      </c>
      <c r="I1459" s="220"/>
      <c r="J1459" s="221">
        <f>ROUND(I1459*H1459,2)</f>
        <v>0</v>
      </c>
      <c r="K1459" s="222"/>
      <c r="L1459" s="44"/>
      <c r="M1459" s="223" t="s">
        <v>1</v>
      </c>
      <c r="N1459" s="224" t="s">
        <v>39</v>
      </c>
      <c r="O1459" s="91"/>
      <c r="P1459" s="225">
        <f>O1459*H1459</f>
        <v>0</v>
      </c>
      <c r="Q1459" s="225">
        <v>0.00058</v>
      </c>
      <c r="R1459" s="225">
        <f>Q1459*H1459</f>
        <v>0.017628519999999998</v>
      </c>
      <c r="S1459" s="225">
        <v>0</v>
      </c>
      <c r="T1459" s="226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27" t="s">
        <v>265</v>
      </c>
      <c r="AT1459" s="227" t="s">
        <v>145</v>
      </c>
      <c r="AU1459" s="227" t="s">
        <v>150</v>
      </c>
      <c r="AY1459" s="17" t="s">
        <v>142</v>
      </c>
      <c r="BE1459" s="228">
        <f>IF(N1459="základní",J1459,0)</f>
        <v>0</v>
      </c>
      <c r="BF1459" s="228">
        <f>IF(N1459="snížená",J1459,0)</f>
        <v>0</v>
      </c>
      <c r="BG1459" s="228">
        <f>IF(N1459="zákl. přenesená",J1459,0)</f>
        <v>0</v>
      </c>
      <c r="BH1459" s="228">
        <f>IF(N1459="sníž. přenesená",J1459,0)</f>
        <v>0</v>
      </c>
      <c r="BI1459" s="228">
        <f>IF(N1459="nulová",J1459,0)</f>
        <v>0</v>
      </c>
      <c r="BJ1459" s="17" t="s">
        <v>150</v>
      </c>
      <c r="BK1459" s="228">
        <f>ROUND(I1459*H1459,2)</f>
        <v>0</v>
      </c>
      <c r="BL1459" s="17" t="s">
        <v>265</v>
      </c>
      <c r="BM1459" s="227" t="s">
        <v>1487</v>
      </c>
    </row>
    <row r="1460" s="13" customFormat="1">
      <c r="A1460" s="13"/>
      <c r="B1460" s="229"/>
      <c r="C1460" s="230"/>
      <c r="D1460" s="231" t="s">
        <v>152</v>
      </c>
      <c r="E1460" s="232" t="s">
        <v>1</v>
      </c>
      <c r="F1460" s="233" t="s">
        <v>193</v>
      </c>
      <c r="G1460" s="230"/>
      <c r="H1460" s="232" t="s">
        <v>1</v>
      </c>
      <c r="I1460" s="234"/>
      <c r="J1460" s="230"/>
      <c r="K1460" s="230"/>
      <c r="L1460" s="235"/>
      <c r="M1460" s="236"/>
      <c r="N1460" s="237"/>
      <c r="O1460" s="237"/>
      <c r="P1460" s="237"/>
      <c r="Q1460" s="237"/>
      <c r="R1460" s="237"/>
      <c r="S1460" s="237"/>
      <c r="T1460" s="23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9" t="s">
        <v>152</v>
      </c>
      <c r="AU1460" s="239" t="s">
        <v>150</v>
      </c>
      <c r="AV1460" s="13" t="s">
        <v>81</v>
      </c>
      <c r="AW1460" s="13" t="s">
        <v>30</v>
      </c>
      <c r="AX1460" s="13" t="s">
        <v>73</v>
      </c>
      <c r="AY1460" s="239" t="s">
        <v>142</v>
      </c>
    </row>
    <row r="1461" s="14" customFormat="1">
      <c r="A1461" s="14"/>
      <c r="B1461" s="240"/>
      <c r="C1461" s="241"/>
      <c r="D1461" s="231" t="s">
        <v>152</v>
      </c>
      <c r="E1461" s="242" t="s">
        <v>1</v>
      </c>
      <c r="F1461" s="243" t="s">
        <v>468</v>
      </c>
      <c r="G1461" s="241"/>
      <c r="H1461" s="244">
        <v>15.612</v>
      </c>
      <c r="I1461" s="245"/>
      <c r="J1461" s="241"/>
      <c r="K1461" s="241"/>
      <c r="L1461" s="246"/>
      <c r="M1461" s="247"/>
      <c r="N1461" s="248"/>
      <c r="O1461" s="248"/>
      <c r="P1461" s="248"/>
      <c r="Q1461" s="248"/>
      <c r="R1461" s="248"/>
      <c r="S1461" s="248"/>
      <c r="T1461" s="249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0" t="s">
        <v>152</v>
      </c>
      <c r="AU1461" s="250" t="s">
        <v>150</v>
      </c>
      <c r="AV1461" s="14" t="s">
        <v>150</v>
      </c>
      <c r="AW1461" s="14" t="s">
        <v>30</v>
      </c>
      <c r="AX1461" s="14" t="s">
        <v>73</v>
      </c>
      <c r="AY1461" s="250" t="s">
        <v>142</v>
      </c>
    </row>
    <row r="1462" s="13" customFormat="1">
      <c r="A1462" s="13"/>
      <c r="B1462" s="229"/>
      <c r="C1462" s="230"/>
      <c r="D1462" s="231" t="s">
        <v>152</v>
      </c>
      <c r="E1462" s="232" t="s">
        <v>1</v>
      </c>
      <c r="F1462" s="233" t="s">
        <v>293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152</v>
      </c>
      <c r="AU1462" s="239" t="s">
        <v>150</v>
      </c>
      <c r="AV1462" s="13" t="s">
        <v>81</v>
      </c>
      <c r="AW1462" s="13" t="s">
        <v>30</v>
      </c>
      <c r="AX1462" s="13" t="s">
        <v>73</v>
      </c>
      <c r="AY1462" s="239" t="s">
        <v>142</v>
      </c>
    </row>
    <row r="1463" s="14" customFormat="1">
      <c r="A1463" s="14"/>
      <c r="B1463" s="240"/>
      <c r="C1463" s="241"/>
      <c r="D1463" s="231" t="s">
        <v>152</v>
      </c>
      <c r="E1463" s="242" t="s">
        <v>1</v>
      </c>
      <c r="F1463" s="243" t="s">
        <v>469</v>
      </c>
      <c r="G1463" s="241"/>
      <c r="H1463" s="244">
        <v>8.1880000000000006</v>
      </c>
      <c r="I1463" s="245"/>
      <c r="J1463" s="241"/>
      <c r="K1463" s="241"/>
      <c r="L1463" s="246"/>
      <c r="M1463" s="247"/>
      <c r="N1463" s="248"/>
      <c r="O1463" s="248"/>
      <c r="P1463" s="248"/>
      <c r="Q1463" s="248"/>
      <c r="R1463" s="248"/>
      <c r="S1463" s="248"/>
      <c r="T1463" s="249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0" t="s">
        <v>152</v>
      </c>
      <c r="AU1463" s="250" t="s">
        <v>150</v>
      </c>
      <c r="AV1463" s="14" t="s">
        <v>150</v>
      </c>
      <c r="AW1463" s="14" t="s">
        <v>30</v>
      </c>
      <c r="AX1463" s="14" t="s">
        <v>73</v>
      </c>
      <c r="AY1463" s="250" t="s">
        <v>142</v>
      </c>
    </row>
    <row r="1464" s="13" customFormat="1">
      <c r="A1464" s="13"/>
      <c r="B1464" s="229"/>
      <c r="C1464" s="230"/>
      <c r="D1464" s="231" t="s">
        <v>152</v>
      </c>
      <c r="E1464" s="232" t="s">
        <v>1</v>
      </c>
      <c r="F1464" s="233" t="s">
        <v>197</v>
      </c>
      <c r="G1464" s="230"/>
      <c r="H1464" s="232" t="s">
        <v>1</v>
      </c>
      <c r="I1464" s="234"/>
      <c r="J1464" s="230"/>
      <c r="K1464" s="230"/>
      <c r="L1464" s="235"/>
      <c r="M1464" s="236"/>
      <c r="N1464" s="237"/>
      <c r="O1464" s="237"/>
      <c r="P1464" s="237"/>
      <c r="Q1464" s="237"/>
      <c r="R1464" s="237"/>
      <c r="S1464" s="237"/>
      <c r="T1464" s="23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39" t="s">
        <v>152</v>
      </c>
      <c r="AU1464" s="239" t="s">
        <v>150</v>
      </c>
      <c r="AV1464" s="13" t="s">
        <v>81</v>
      </c>
      <c r="AW1464" s="13" t="s">
        <v>30</v>
      </c>
      <c r="AX1464" s="13" t="s">
        <v>73</v>
      </c>
      <c r="AY1464" s="239" t="s">
        <v>142</v>
      </c>
    </row>
    <row r="1465" s="14" customFormat="1">
      <c r="A1465" s="14"/>
      <c r="B1465" s="240"/>
      <c r="C1465" s="241"/>
      <c r="D1465" s="231" t="s">
        <v>152</v>
      </c>
      <c r="E1465" s="242" t="s">
        <v>1</v>
      </c>
      <c r="F1465" s="243" t="s">
        <v>1488</v>
      </c>
      <c r="G1465" s="241"/>
      <c r="H1465" s="244">
        <v>6.5940000000000003</v>
      </c>
      <c r="I1465" s="245"/>
      <c r="J1465" s="241"/>
      <c r="K1465" s="241"/>
      <c r="L1465" s="246"/>
      <c r="M1465" s="247"/>
      <c r="N1465" s="248"/>
      <c r="O1465" s="248"/>
      <c r="P1465" s="248"/>
      <c r="Q1465" s="248"/>
      <c r="R1465" s="248"/>
      <c r="S1465" s="248"/>
      <c r="T1465" s="249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0" t="s">
        <v>152</v>
      </c>
      <c r="AU1465" s="250" t="s">
        <v>150</v>
      </c>
      <c r="AV1465" s="14" t="s">
        <v>150</v>
      </c>
      <c r="AW1465" s="14" t="s">
        <v>30</v>
      </c>
      <c r="AX1465" s="14" t="s">
        <v>73</v>
      </c>
      <c r="AY1465" s="250" t="s">
        <v>142</v>
      </c>
    </row>
    <row r="1466" s="15" customFormat="1">
      <c r="A1466" s="15"/>
      <c r="B1466" s="262"/>
      <c r="C1466" s="263"/>
      <c r="D1466" s="231" t="s">
        <v>152</v>
      </c>
      <c r="E1466" s="264" t="s">
        <v>1</v>
      </c>
      <c r="F1466" s="265" t="s">
        <v>173</v>
      </c>
      <c r="G1466" s="263"/>
      <c r="H1466" s="266">
        <v>30.393999999999998</v>
      </c>
      <c r="I1466" s="267"/>
      <c r="J1466" s="263"/>
      <c r="K1466" s="263"/>
      <c r="L1466" s="268"/>
      <c r="M1466" s="269"/>
      <c r="N1466" s="270"/>
      <c r="O1466" s="270"/>
      <c r="P1466" s="270"/>
      <c r="Q1466" s="270"/>
      <c r="R1466" s="270"/>
      <c r="S1466" s="270"/>
      <c r="T1466" s="271"/>
      <c r="U1466" s="15"/>
      <c r="V1466" s="15"/>
      <c r="W1466" s="15"/>
      <c r="X1466" s="15"/>
      <c r="Y1466" s="15"/>
      <c r="Z1466" s="15"/>
      <c r="AA1466" s="15"/>
      <c r="AB1466" s="15"/>
      <c r="AC1466" s="15"/>
      <c r="AD1466" s="15"/>
      <c r="AE1466" s="15"/>
      <c r="AT1466" s="272" t="s">
        <v>152</v>
      </c>
      <c r="AU1466" s="272" t="s">
        <v>150</v>
      </c>
      <c r="AV1466" s="15" t="s">
        <v>149</v>
      </c>
      <c r="AW1466" s="15" t="s">
        <v>30</v>
      </c>
      <c r="AX1466" s="15" t="s">
        <v>81</v>
      </c>
      <c r="AY1466" s="272" t="s">
        <v>142</v>
      </c>
    </row>
    <row r="1467" s="2" customFormat="1" ht="24.15" customHeight="1">
      <c r="A1467" s="38"/>
      <c r="B1467" s="39"/>
      <c r="C1467" s="215" t="s">
        <v>1489</v>
      </c>
      <c r="D1467" s="215" t="s">
        <v>145</v>
      </c>
      <c r="E1467" s="216" t="s">
        <v>1490</v>
      </c>
      <c r="F1467" s="217" t="s">
        <v>1491</v>
      </c>
      <c r="G1467" s="218" t="s">
        <v>169</v>
      </c>
      <c r="H1467" s="219">
        <v>4.5069999999999997</v>
      </c>
      <c r="I1467" s="220"/>
      <c r="J1467" s="221">
        <f>ROUND(I1467*H1467,2)</f>
        <v>0</v>
      </c>
      <c r="K1467" s="222"/>
      <c r="L1467" s="44"/>
      <c r="M1467" s="223" t="s">
        <v>1</v>
      </c>
      <c r="N1467" s="224" t="s">
        <v>39</v>
      </c>
      <c r="O1467" s="91"/>
      <c r="P1467" s="225">
        <f>O1467*H1467</f>
        <v>0</v>
      </c>
      <c r="Q1467" s="225">
        <v>0</v>
      </c>
      <c r="R1467" s="225">
        <f>Q1467*H1467</f>
        <v>0</v>
      </c>
      <c r="S1467" s="225">
        <v>0.083169999999999994</v>
      </c>
      <c r="T1467" s="226">
        <f>S1467*H1467</f>
        <v>0.37484718999999994</v>
      </c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R1467" s="227" t="s">
        <v>265</v>
      </c>
      <c r="AT1467" s="227" t="s">
        <v>145</v>
      </c>
      <c r="AU1467" s="227" t="s">
        <v>150</v>
      </c>
      <c r="AY1467" s="17" t="s">
        <v>142</v>
      </c>
      <c r="BE1467" s="228">
        <f>IF(N1467="základní",J1467,0)</f>
        <v>0</v>
      </c>
      <c r="BF1467" s="228">
        <f>IF(N1467="snížená",J1467,0)</f>
        <v>0</v>
      </c>
      <c r="BG1467" s="228">
        <f>IF(N1467="zákl. přenesená",J1467,0)</f>
        <v>0</v>
      </c>
      <c r="BH1467" s="228">
        <f>IF(N1467="sníž. přenesená",J1467,0)</f>
        <v>0</v>
      </c>
      <c r="BI1467" s="228">
        <f>IF(N1467="nulová",J1467,0)</f>
        <v>0</v>
      </c>
      <c r="BJ1467" s="17" t="s">
        <v>150</v>
      </c>
      <c r="BK1467" s="228">
        <f>ROUND(I1467*H1467,2)</f>
        <v>0</v>
      </c>
      <c r="BL1467" s="17" t="s">
        <v>265</v>
      </c>
      <c r="BM1467" s="227" t="s">
        <v>1492</v>
      </c>
    </row>
    <row r="1468" s="13" customFormat="1">
      <c r="A1468" s="13"/>
      <c r="B1468" s="229"/>
      <c r="C1468" s="230"/>
      <c r="D1468" s="231" t="s">
        <v>152</v>
      </c>
      <c r="E1468" s="232" t="s">
        <v>1</v>
      </c>
      <c r="F1468" s="233" t="s">
        <v>201</v>
      </c>
      <c r="G1468" s="230"/>
      <c r="H1468" s="232" t="s">
        <v>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9" t="s">
        <v>152</v>
      </c>
      <c r="AU1468" s="239" t="s">
        <v>150</v>
      </c>
      <c r="AV1468" s="13" t="s">
        <v>81</v>
      </c>
      <c r="AW1468" s="13" t="s">
        <v>30</v>
      </c>
      <c r="AX1468" s="13" t="s">
        <v>73</v>
      </c>
      <c r="AY1468" s="239" t="s">
        <v>142</v>
      </c>
    </row>
    <row r="1469" s="14" customFormat="1">
      <c r="A1469" s="14"/>
      <c r="B1469" s="240"/>
      <c r="C1469" s="241"/>
      <c r="D1469" s="231" t="s">
        <v>152</v>
      </c>
      <c r="E1469" s="242" t="s">
        <v>1</v>
      </c>
      <c r="F1469" s="243" t="s">
        <v>202</v>
      </c>
      <c r="G1469" s="241"/>
      <c r="H1469" s="244">
        <v>4.5069999999999997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152</v>
      </c>
      <c r="AU1469" s="250" t="s">
        <v>150</v>
      </c>
      <c r="AV1469" s="14" t="s">
        <v>150</v>
      </c>
      <c r="AW1469" s="14" t="s">
        <v>30</v>
      </c>
      <c r="AX1469" s="14" t="s">
        <v>73</v>
      </c>
      <c r="AY1469" s="250" t="s">
        <v>142</v>
      </c>
    </row>
    <row r="1470" s="15" customFormat="1">
      <c r="A1470" s="15"/>
      <c r="B1470" s="262"/>
      <c r="C1470" s="263"/>
      <c r="D1470" s="231" t="s">
        <v>152</v>
      </c>
      <c r="E1470" s="264" t="s">
        <v>1</v>
      </c>
      <c r="F1470" s="265" t="s">
        <v>173</v>
      </c>
      <c r="G1470" s="263"/>
      <c r="H1470" s="266">
        <v>4.5069999999999997</v>
      </c>
      <c r="I1470" s="267"/>
      <c r="J1470" s="263"/>
      <c r="K1470" s="263"/>
      <c r="L1470" s="268"/>
      <c r="M1470" s="269"/>
      <c r="N1470" s="270"/>
      <c r="O1470" s="270"/>
      <c r="P1470" s="270"/>
      <c r="Q1470" s="270"/>
      <c r="R1470" s="270"/>
      <c r="S1470" s="270"/>
      <c r="T1470" s="271"/>
      <c r="U1470" s="15"/>
      <c r="V1470" s="15"/>
      <c r="W1470" s="15"/>
      <c r="X1470" s="15"/>
      <c r="Y1470" s="15"/>
      <c r="Z1470" s="15"/>
      <c r="AA1470" s="15"/>
      <c r="AB1470" s="15"/>
      <c r="AC1470" s="15"/>
      <c r="AD1470" s="15"/>
      <c r="AE1470" s="15"/>
      <c r="AT1470" s="272" t="s">
        <v>152</v>
      </c>
      <c r="AU1470" s="272" t="s">
        <v>150</v>
      </c>
      <c r="AV1470" s="15" t="s">
        <v>149</v>
      </c>
      <c r="AW1470" s="15" t="s">
        <v>30</v>
      </c>
      <c r="AX1470" s="15" t="s">
        <v>81</v>
      </c>
      <c r="AY1470" s="272" t="s">
        <v>142</v>
      </c>
    </row>
    <row r="1471" s="2" customFormat="1" ht="24.15" customHeight="1">
      <c r="A1471" s="38"/>
      <c r="B1471" s="39"/>
      <c r="C1471" s="215" t="s">
        <v>1493</v>
      </c>
      <c r="D1471" s="215" t="s">
        <v>145</v>
      </c>
      <c r="E1471" s="216" t="s">
        <v>1494</v>
      </c>
      <c r="F1471" s="217" t="s">
        <v>1495</v>
      </c>
      <c r="G1471" s="218" t="s">
        <v>169</v>
      </c>
      <c r="H1471" s="219">
        <v>4.3019999999999996</v>
      </c>
      <c r="I1471" s="220"/>
      <c r="J1471" s="221">
        <f>ROUND(I1471*H1471,2)</f>
        <v>0</v>
      </c>
      <c r="K1471" s="222"/>
      <c r="L1471" s="44"/>
      <c r="M1471" s="223" t="s">
        <v>1</v>
      </c>
      <c r="N1471" s="224" t="s">
        <v>39</v>
      </c>
      <c r="O1471" s="91"/>
      <c r="P1471" s="225">
        <f>O1471*H1471</f>
        <v>0</v>
      </c>
      <c r="Q1471" s="225">
        <v>0.0035000000000000001</v>
      </c>
      <c r="R1471" s="225">
        <f>Q1471*H1471</f>
        <v>0.015056999999999999</v>
      </c>
      <c r="S1471" s="225">
        <v>0</v>
      </c>
      <c r="T1471" s="226">
        <f>S1471*H1471</f>
        <v>0</v>
      </c>
      <c r="U1471" s="38"/>
      <c r="V1471" s="38"/>
      <c r="W1471" s="38"/>
      <c r="X1471" s="38"/>
      <c r="Y1471" s="38"/>
      <c r="Z1471" s="38"/>
      <c r="AA1471" s="38"/>
      <c r="AB1471" s="38"/>
      <c r="AC1471" s="38"/>
      <c r="AD1471" s="38"/>
      <c r="AE1471" s="38"/>
      <c r="AR1471" s="227" t="s">
        <v>265</v>
      </c>
      <c r="AT1471" s="227" t="s">
        <v>145</v>
      </c>
      <c r="AU1471" s="227" t="s">
        <v>150</v>
      </c>
      <c r="AY1471" s="17" t="s">
        <v>142</v>
      </c>
      <c r="BE1471" s="228">
        <f>IF(N1471="základní",J1471,0)</f>
        <v>0</v>
      </c>
      <c r="BF1471" s="228">
        <f>IF(N1471="snížená",J1471,0)</f>
        <v>0</v>
      </c>
      <c r="BG1471" s="228">
        <f>IF(N1471="zákl. přenesená",J1471,0)</f>
        <v>0</v>
      </c>
      <c r="BH1471" s="228">
        <f>IF(N1471="sníž. přenesená",J1471,0)</f>
        <v>0</v>
      </c>
      <c r="BI1471" s="228">
        <f>IF(N1471="nulová",J1471,0)</f>
        <v>0</v>
      </c>
      <c r="BJ1471" s="17" t="s">
        <v>150</v>
      </c>
      <c r="BK1471" s="228">
        <f>ROUND(I1471*H1471,2)</f>
        <v>0</v>
      </c>
      <c r="BL1471" s="17" t="s">
        <v>265</v>
      </c>
      <c r="BM1471" s="227" t="s">
        <v>1496</v>
      </c>
    </row>
    <row r="1472" s="13" customFormat="1">
      <c r="A1472" s="13"/>
      <c r="B1472" s="229"/>
      <c r="C1472" s="230"/>
      <c r="D1472" s="231" t="s">
        <v>152</v>
      </c>
      <c r="E1472" s="232" t="s">
        <v>1</v>
      </c>
      <c r="F1472" s="233" t="s">
        <v>203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152</v>
      </c>
      <c r="AU1472" s="239" t="s">
        <v>150</v>
      </c>
      <c r="AV1472" s="13" t="s">
        <v>81</v>
      </c>
      <c r="AW1472" s="13" t="s">
        <v>30</v>
      </c>
      <c r="AX1472" s="13" t="s">
        <v>73</v>
      </c>
      <c r="AY1472" s="239" t="s">
        <v>142</v>
      </c>
    </row>
    <row r="1473" s="14" customFormat="1">
      <c r="A1473" s="14"/>
      <c r="B1473" s="240"/>
      <c r="C1473" s="241"/>
      <c r="D1473" s="231" t="s">
        <v>152</v>
      </c>
      <c r="E1473" s="242" t="s">
        <v>1</v>
      </c>
      <c r="F1473" s="243" t="s">
        <v>204</v>
      </c>
      <c r="G1473" s="241"/>
      <c r="H1473" s="244">
        <v>1.5900000000000001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152</v>
      </c>
      <c r="AU1473" s="250" t="s">
        <v>150</v>
      </c>
      <c r="AV1473" s="14" t="s">
        <v>150</v>
      </c>
      <c r="AW1473" s="14" t="s">
        <v>30</v>
      </c>
      <c r="AX1473" s="14" t="s">
        <v>73</v>
      </c>
      <c r="AY1473" s="250" t="s">
        <v>142</v>
      </c>
    </row>
    <row r="1474" s="13" customFormat="1">
      <c r="A1474" s="13"/>
      <c r="B1474" s="229"/>
      <c r="C1474" s="230"/>
      <c r="D1474" s="231" t="s">
        <v>152</v>
      </c>
      <c r="E1474" s="232" t="s">
        <v>1</v>
      </c>
      <c r="F1474" s="233" t="s">
        <v>197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152</v>
      </c>
      <c r="AU1474" s="239" t="s">
        <v>150</v>
      </c>
      <c r="AV1474" s="13" t="s">
        <v>81</v>
      </c>
      <c r="AW1474" s="13" t="s">
        <v>30</v>
      </c>
      <c r="AX1474" s="13" t="s">
        <v>73</v>
      </c>
      <c r="AY1474" s="239" t="s">
        <v>142</v>
      </c>
    </row>
    <row r="1475" s="14" customFormat="1">
      <c r="A1475" s="14"/>
      <c r="B1475" s="240"/>
      <c r="C1475" s="241"/>
      <c r="D1475" s="231" t="s">
        <v>152</v>
      </c>
      <c r="E1475" s="242" t="s">
        <v>1</v>
      </c>
      <c r="F1475" s="243" t="s">
        <v>198</v>
      </c>
      <c r="G1475" s="241"/>
      <c r="H1475" s="244">
        <v>2.7120000000000002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152</v>
      </c>
      <c r="AU1475" s="250" t="s">
        <v>150</v>
      </c>
      <c r="AV1475" s="14" t="s">
        <v>150</v>
      </c>
      <c r="AW1475" s="14" t="s">
        <v>30</v>
      </c>
      <c r="AX1475" s="14" t="s">
        <v>73</v>
      </c>
      <c r="AY1475" s="250" t="s">
        <v>142</v>
      </c>
    </row>
    <row r="1476" s="15" customFormat="1">
      <c r="A1476" s="15"/>
      <c r="B1476" s="262"/>
      <c r="C1476" s="263"/>
      <c r="D1476" s="231" t="s">
        <v>152</v>
      </c>
      <c r="E1476" s="264" t="s">
        <v>1</v>
      </c>
      <c r="F1476" s="265" t="s">
        <v>173</v>
      </c>
      <c r="G1476" s="263"/>
      <c r="H1476" s="266">
        <v>4.3019999999999996</v>
      </c>
      <c r="I1476" s="267"/>
      <c r="J1476" s="263"/>
      <c r="K1476" s="263"/>
      <c r="L1476" s="268"/>
      <c r="M1476" s="269"/>
      <c r="N1476" s="270"/>
      <c r="O1476" s="270"/>
      <c r="P1476" s="270"/>
      <c r="Q1476" s="270"/>
      <c r="R1476" s="270"/>
      <c r="S1476" s="270"/>
      <c r="T1476" s="271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15"/>
      <c r="AT1476" s="272" t="s">
        <v>152</v>
      </c>
      <c r="AU1476" s="272" t="s">
        <v>150</v>
      </c>
      <c r="AV1476" s="15" t="s">
        <v>149</v>
      </c>
      <c r="AW1476" s="15" t="s">
        <v>30</v>
      </c>
      <c r="AX1476" s="15" t="s">
        <v>81</v>
      </c>
      <c r="AY1476" s="272" t="s">
        <v>142</v>
      </c>
    </row>
    <row r="1477" s="2" customFormat="1" ht="24.15" customHeight="1">
      <c r="A1477" s="38"/>
      <c r="B1477" s="39"/>
      <c r="C1477" s="215" t="s">
        <v>1497</v>
      </c>
      <c r="D1477" s="215" t="s">
        <v>145</v>
      </c>
      <c r="E1477" s="216" t="s">
        <v>1498</v>
      </c>
      <c r="F1477" s="217" t="s">
        <v>1499</v>
      </c>
      <c r="G1477" s="218" t="s">
        <v>169</v>
      </c>
      <c r="H1477" s="219">
        <v>17.789000000000001</v>
      </c>
      <c r="I1477" s="220"/>
      <c r="J1477" s="221">
        <f>ROUND(I1477*H1477,2)</f>
        <v>0</v>
      </c>
      <c r="K1477" s="222"/>
      <c r="L1477" s="44"/>
      <c r="M1477" s="223" t="s">
        <v>1</v>
      </c>
      <c r="N1477" s="224" t="s">
        <v>39</v>
      </c>
      <c r="O1477" s="91"/>
      <c r="P1477" s="225">
        <f>O1477*H1477</f>
        <v>0</v>
      </c>
      <c r="Q1477" s="225">
        <v>0.0094000000000000004</v>
      </c>
      <c r="R1477" s="225">
        <f>Q1477*H1477</f>
        <v>0.16721660000000002</v>
      </c>
      <c r="S1477" s="225">
        <v>0</v>
      </c>
      <c r="T1477" s="226">
        <f>S1477*H1477</f>
        <v>0</v>
      </c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R1477" s="227" t="s">
        <v>265</v>
      </c>
      <c r="AT1477" s="227" t="s">
        <v>145</v>
      </c>
      <c r="AU1477" s="227" t="s">
        <v>150</v>
      </c>
      <c r="AY1477" s="17" t="s">
        <v>142</v>
      </c>
      <c r="BE1477" s="228">
        <f>IF(N1477="základní",J1477,0)</f>
        <v>0</v>
      </c>
      <c r="BF1477" s="228">
        <f>IF(N1477="snížená",J1477,0)</f>
        <v>0</v>
      </c>
      <c r="BG1477" s="228">
        <f>IF(N1477="zákl. přenesená",J1477,0)</f>
        <v>0</v>
      </c>
      <c r="BH1477" s="228">
        <f>IF(N1477="sníž. přenesená",J1477,0)</f>
        <v>0</v>
      </c>
      <c r="BI1477" s="228">
        <f>IF(N1477="nulová",J1477,0)</f>
        <v>0</v>
      </c>
      <c r="BJ1477" s="17" t="s">
        <v>150</v>
      </c>
      <c r="BK1477" s="228">
        <f>ROUND(I1477*H1477,2)</f>
        <v>0</v>
      </c>
      <c r="BL1477" s="17" t="s">
        <v>265</v>
      </c>
      <c r="BM1477" s="227" t="s">
        <v>1500</v>
      </c>
    </row>
    <row r="1478" s="13" customFormat="1">
      <c r="A1478" s="13"/>
      <c r="B1478" s="229"/>
      <c r="C1478" s="230"/>
      <c r="D1478" s="231" t="s">
        <v>152</v>
      </c>
      <c r="E1478" s="232" t="s">
        <v>1</v>
      </c>
      <c r="F1478" s="233" t="s">
        <v>193</v>
      </c>
      <c r="G1478" s="230"/>
      <c r="H1478" s="232" t="s">
        <v>1</v>
      </c>
      <c r="I1478" s="234"/>
      <c r="J1478" s="230"/>
      <c r="K1478" s="230"/>
      <c r="L1478" s="235"/>
      <c r="M1478" s="236"/>
      <c r="N1478" s="237"/>
      <c r="O1478" s="237"/>
      <c r="P1478" s="237"/>
      <c r="Q1478" s="237"/>
      <c r="R1478" s="237"/>
      <c r="S1478" s="237"/>
      <c r="T1478" s="238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9" t="s">
        <v>152</v>
      </c>
      <c r="AU1478" s="239" t="s">
        <v>150</v>
      </c>
      <c r="AV1478" s="13" t="s">
        <v>81</v>
      </c>
      <c r="AW1478" s="13" t="s">
        <v>30</v>
      </c>
      <c r="AX1478" s="13" t="s">
        <v>73</v>
      </c>
      <c r="AY1478" s="239" t="s">
        <v>142</v>
      </c>
    </row>
    <row r="1479" s="14" customFormat="1">
      <c r="A1479" s="14"/>
      <c r="B1479" s="240"/>
      <c r="C1479" s="241"/>
      <c r="D1479" s="231" t="s">
        <v>152</v>
      </c>
      <c r="E1479" s="242" t="s">
        <v>1</v>
      </c>
      <c r="F1479" s="243" t="s">
        <v>194</v>
      </c>
      <c r="G1479" s="241"/>
      <c r="H1479" s="244">
        <v>13.821999999999999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152</v>
      </c>
      <c r="AU1479" s="250" t="s">
        <v>150</v>
      </c>
      <c r="AV1479" s="14" t="s">
        <v>150</v>
      </c>
      <c r="AW1479" s="14" t="s">
        <v>30</v>
      </c>
      <c r="AX1479" s="14" t="s">
        <v>73</v>
      </c>
      <c r="AY1479" s="250" t="s">
        <v>142</v>
      </c>
    </row>
    <row r="1480" s="13" customFormat="1">
      <c r="A1480" s="13"/>
      <c r="B1480" s="229"/>
      <c r="C1480" s="230"/>
      <c r="D1480" s="231" t="s">
        <v>152</v>
      </c>
      <c r="E1480" s="232" t="s">
        <v>1</v>
      </c>
      <c r="F1480" s="233" t="s">
        <v>293</v>
      </c>
      <c r="G1480" s="230"/>
      <c r="H1480" s="232" t="s">
        <v>1</v>
      </c>
      <c r="I1480" s="234"/>
      <c r="J1480" s="230"/>
      <c r="K1480" s="230"/>
      <c r="L1480" s="235"/>
      <c r="M1480" s="236"/>
      <c r="N1480" s="237"/>
      <c r="O1480" s="237"/>
      <c r="P1480" s="237"/>
      <c r="Q1480" s="237"/>
      <c r="R1480" s="237"/>
      <c r="S1480" s="237"/>
      <c r="T1480" s="23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9" t="s">
        <v>152</v>
      </c>
      <c r="AU1480" s="239" t="s">
        <v>150</v>
      </c>
      <c r="AV1480" s="13" t="s">
        <v>81</v>
      </c>
      <c r="AW1480" s="13" t="s">
        <v>30</v>
      </c>
      <c r="AX1480" s="13" t="s">
        <v>73</v>
      </c>
      <c r="AY1480" s="239" t="s">
        <v>142</v>
      </c>
    </row>
    <row r="1481" s="14" customFormat="1">
      <c r="A1481" s="14"/>
      <c r="B1481" s="240"/>
      <c r="C1481" s="241"/>
      <c r="D1481" s="231" t="s">
        <v>152</v>
      </c>
      <c r="E1481" s="242" t="s">
        <v>1</v>
      </c>
      <c r="F1481" s="243" t="s">
        <v>196</v>
      </c>
      <c r="G1481" s="241"/>
      <c r="H1481" s="244">
        <v>3.9670000000000001</v>
      </c>
      <c r="I1481" s="245"/>
      <c r="J1481" s="241"/>
      <c r="K1481" s="241"/>
      <c r="L1481" s="246"/>
      <c r="M1481" s="247"/>
      <c r="N1481" s="248"/>
      <c r="O1481" s="248"/>
      <c r="P1481" s="248"/>
      <c r="Q1481" s="248"/>
      <c r="R1481" s="248"/>
      <c r="S1481" s="248"/>
      <c r="T1481" s="24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0" t="s">
        <v>152</v>
      </c>
      <c r="AU1481" s="250" t="s">
        <v>150</v>
      </c>
      <c r="AV1481" s="14" t="s">
        <v>150</v>
      </c>
      <c r="AW1481" s="14" t="s">
        <v>30</v>
      </c>
      <c r="AX1481" s="14" t="s">
        <v>73</v>
      </c>
      <c r="AY1481" s="250" t="s">
        <v>142</v>
      </c>
    </row>
    <row r="1482" s="15" customFormat="1">
      <c r="A1482" s="15"/>
      <c r="B1482" s="262"/>
      <c r="C1482" s="263"/>
      <c r="D1482" s="231" t="s">
        <v>152</v>
      </c>
      <c r="E1482" s="264" t="s">
        <v>1</v>
      </c>
      <c r="F1482" s="265" t="s">
        <v>173</v>
      </c>
      <c r="G1482" s="263"/>
      <c r="H1482" s="266">
        <v>17.789000000000001</v>
      </c>
      <c r="I1482" s="267"/>
      <c r="J1482" s="263"/>
      <c r="K1482" s="263"/>
      <c r="L1482" s="268"/>
      <c r="M1482" s="269"/>
      <c r="N1482" s="270"/>
      <c r="O1482" s="270"/>
      <c r="P1482" s="270"/>
      <c r="Q1482" s="270"/>
      <c r="R1482" s="270"/>
      <c r="S1482" s="270"/>
      <c r="T1482" s="271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15"/>
      <c r="AT1482" s="272" t="s">
        <v>152</v>
      </c>
      <c r="AU1482" s="272" t="s">
        <v>150</v>
      </c>
      <c r="AV1482" s="15" t="s">
        <v>149</v>
      </c>
      <c r="AW1482" s="15" t="s">
        <v>30</v>
      </c>
      <c r="AX1482" s="15" t="s">
        <v>81</v>
      </c>
      <c r="AY1482" s="272" t="s">
        <v>142</v>
      </c>
    </row>
    <row r="1483" s="2" customFormat="1" ht="24.15" customHeight="1">
      <c r="A1483" s="38"/>
      <c r="B1483" s="39"/>
      <c r="C1483" s="251" t="s">
        <v>1501</v>
      </c>
      <c r="D1483" s="251" t="s">
        <v>155</v>
      </c>
      <c r="E1483" s="252" t="s">
        <v>1502</v>
      </c>
      <c r="F1483" s="253" t="s">
        <v>1503</v>
      </c>
      <c r="G1483" s="254" t="s">
        <v>169</v>
      </c>
      <c r="H1483" s="255">
        <v>34.457000000000001</v>
      </c>
      <c r="I1483" s="256"/>
      <c r="J1483" s="257">
        <f>ROUND(I1483*H1483,2)</f>
        <v>0</v>
      </c>
      <c r="K1483" s="258"/>
      <c r="L1483" s="259"/>
      <c r="M1483" s="260" t="s">
        <v>1</v>
      </c>
      <c r="N1483" s="261" t="s">
        <v>39</v>
      </c>
      <c r="O1483" s="91"/>
      <c r="P1483" s="225">
        <f>O1483*H1483</f>
        <v>0</v>
      </c>
      <c r="Q1483" s="225">
        <v>0.019199999999999998</v>
      </c>
      <c r="R1483" s="225">
        <f>Q1483*H1483</f>
        <v>0.66157440000000001</v>
      </c>
      <c r="S1483" s="225">
        <v>0</v>
      </c>
      <c r="T1483" s="226">
        <f>S1483*H1483</f>
        <v>0</v>
      </c>
      <c r="U1483" s="38"/>
      <c r="V1483" s="38"/>
      <c r="W1483" s="38"/>
      <c r="X1483" s="38"/>
      <c r="Y1483" s="38"/>
      <c r="Z1483" s="38"/>
      <c r="AA1483" s="38"/>
      <c r="AB1483" s="38"/>
      <c r="AC1483" s="38"/>
      <c r="AD1483" s="38"/>
      <c r="AE1483" s="38"/>
      <c r="AR1483" s="227" t="s">
        <v>347</v>
      </c>
      <c r="AT1483" s="227" t="s">
        <v>155</v>
      </c>
      <c r="AU1483" s="227" t="s">
        <v>150</v>
      </c>
      <c r="AY1483" s="17" t="s">
        <v>142</v>
      </c>
      <c r="BE1483" s="228">
        <f>IF(N1483="základní",J1483,0)</f>
        <v>0</v>
      </c>
      <c r="BF1483" s="228">
        <f>IF(N1483="snížená",J1483,0)</f>
        <v>0</v>
      </c>
      <c r="BG1483" s="228">
        <f>IF(N1483="zákl. přenesená",J1483,0)</f>
        <v>0</v>
      </c>
      <c r="BH1483" s="228">
        <f>IF(N1483="sníž. přenesená",J1483,0)</f>
        <v>0</v>
      </c>
      <c r="BI1483" s="228">
        <f>IF(N1483="nulová",J1483,0)</f>
        <v>0</v>
      </c>
      <c r="BJ1483" s="17" t="s">
        <v>150</v>
      </c>
      <c r="BK1483" s="228">
        <f>ROUND(I1483*H1483,2)</f>
        <v>0</v>
      </c>
      <c r="BL1483" s="17" t="s">
        <v>265</v>
      </c>
      <c r="BM1483" s="227" t="s">
        <v>1504</v>
      </c>
    </row>
    <row r="1484" s="13" customFormat="1">
      <c r="A1484" s="13"/>
      <c r="B1484" s="229"/>
      <c r="C1484" s="230"/>
      <c r="D1484" s="231" t="s">
        <v>152</v>
      </c>
      <c r="E1484" s="232" t="s">
        <v>1</v>
      </c>
      <c r="F1484" s="233" t="s">
        <v>201</v>
      </c>
      <c r="G1484" s="230"/>
      <c r="H1484" s="232" t="s">
        <v>1</v>
      </c>
      <c r="I1484" s="234"/>
      <c r="J1484" s="230"/>
      <c r="K1484" s="230"/>
      <c r="L1484" s="235"/>
      <c r="M1484" s="236"/>
      <c r="N1484" s="237"/>
      <c r="O1484" s="237"/>
      <c r="P1484" s="237"/>
      <c r="Q1484" s="237"/>
      <c r="R1484" s="237"/>
      <c r="S1484" s="237"/>
      <c r="T1484" s="23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9" t="s">
        <v>152</v>
      </c>
      <c r="AU1484" s="239" t="s">
        <v>150</v>
      </c>
      <c r="AV1484" s="13" t="s">
        <v>81</v>
      </c>
      <c r="AW1484" s="13" t="s">
        <v>30</v>
      </c>
      <c r="AX1484" s="13" t="s">
        <v>73</v>
      </c>
      <c r="AY1484" s="239" t="s">
        <v>142</v>
      </c>
    </row>
    <row r="1485" s="14" customFormat="1">
      <c r="A1485" s="14"/>
      <c r="B1485" s="240"/>
      <c r="C1485" s="241"/>
      <c r="D1485" s="231" t="s">
        <v>152</v>
      </c>
      <c r="E1485" s="242" t="s">
        <v>1</v>
      </c>
      <c r="F1485" s="243" t="s">
        <v>1505</v>
      </c>
      <c r="G1485" s="241"/>
      <c r="H1485" s="244">
        <v>5.1829999999999998</v>
      </c>
      <c r="I1485" s="245"/>
      <c r="J1485" s="241"/>
      <c r="K1485" s="241"/>
      <c r="L1485" s="246"/>
      <c r="M1485" s="247"/>
      <c r="N1485" s="248"/>
      <c r="O1485" s="248"/>
      <c r="P1485" s="248"/>
      <c r="Q1485" s="248"/>
      <c r="R1485" s="248"/>
      <c r="S1485" s="248"/>
      <c r="T1485" s="24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0" t="s">
        <v>152</v>
      </c>
      <c r="AU1485" s="250" t="s">
        <v>150</v>
      </c>
      <c r="AV1485" s="14" t="s">
        <v>150</v>
      </c>
      <c r="AW1485" s="14" t="s">
        <v>30</v>
      </c>
      <c r="AX1485" s="14" t="s">
        <v>73</v>
      </c>
      <c r="AY1485" s="250" t="s">
        <v>142</v>
      </c>
    </row>
    <row r="1486" s="13" customFormat="1">
      <c r="A1486" s="13"/>
      <c r="B1486" s="229"/>
      <c r="C1486" s="230"/>
      <c r="D1486" s="231" t="s">
        <v>152</v>
      </c>
      <c r="E1486" s="232" t="s">
        <v>1</v>
      </c>
      <c r="F1486" s="233" t="s">
        <v>203</v>
      </c>
      <c r="G1486" s="230"/>
      <c r="H1486" s="232" t="s">
        <v>1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9" t="s">
        <v>152</v>
      </c>
      <c r="AU1486" s="239" t="s">
        <v>150</v>
      </c>
      <c r="AV1486" s="13" t="s">
        <v>81</v>
      </c>
      <c r="AW1486" s="13" t="s">
        <v>30</v>
      </c>
      <c r="AX1486" s="13" t="s">
        <v>73</v>
      </c>
      <c r="AY1486" s="239" t="s">
        <v>142</v>
      </c>
    </row>
    <row r="1487" s="14" customFormat="1">
      <c r="A1487" s="14"/>
      <c r="B1487" s="240"/>
      <c r="C1487" s="241"/>
      <c r="D1487" s="231" t="s">
        <v>152</v>
      </c>
      <c r="E1487" s="242" t="s">
        <v>1</v>
      </c>
      <c r="F1487" s="243" t="s">
        <v>1506</v>
      </c>
      <c r="G1487" s="241"/>
      <c r="H1487" s="244">
        <v>1.829</v>
      </c>
      <c r="I1487" s="245"/>
      <c r="J1487" s="241"/>
      <c r="K1487" s="241"/>
      <c r="L1487" s="246"/>
      <c r="M1487" s="247"/>
      <c r="N1487" s="248"/>
      <c r="O1487" s="248"/>
      <c r="P1487" s="248"/>
      <c r="Q1487" s="248"/>
      <c r="R1487" s="248"/>
      <c r="S1487" s="248"/>
      <c r="T1487" s="249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0" t="s">
        <v>152</v>
      </c>
      <c r="AU1487" s="250" t="s">
        <v>150</v>
      </c>
      <c r="AV1487" s="14" t="s">
        <v>150</v>
      </c>
      <c r="AW1487" s="14" t="s">
        <v>30</v>
      </c>
      <c r="AX1487" s="14" t="s">
        <v>73</v>
      </c>
      <c r="AY1487" s="250" t="s">
        <v>142</v>
      </c>
    </row>
    <row r="1488" s="13" customFormat="1">
      <c r="A1488" s="13"/>
      <c r="B1488" s="229"/>
      <c r="C1488" s="230"/>
      <c r="D1488" s="231" t="s">
        <v>152</v>
      </c>
      <c r="E1488" s="232" t="s">
        <v>1</v>
      </c>
      <c r="F1488" s="233" t="s">
        <v>193</v>
      </c>
      <c r="G1488" s="230"/>
      <c r="H1488" s="232" t="s">
        <v>1</v>
      </c>
      <c r="I1488" s="234"/>
      <c r="J1488" s="230"/>
      <c r="K1488" s="230"/>
      <c r="L1488" s="235"/>
      <c r="M1488" s="236"/>
      <c r="N1488" s="237"/>
      <c r="O1488" s="237"/>
      <c r="P1488" s="237"/>
      <c r="Q1488" s="237"/>
      <c r="R1488" s="237"/>
      <c r="S1488" s="237"/>
      <c r="T1488" s="23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9" t="s">
        <v>152</v>
      </c>
      <c r="AU1488" s="239" t="s">
        <v>150</v>
      </c>
      <c r="AV1488" s="13" t="s">
        <v>81</v>
      </c>
      <c r="AW1488" s="13" t="s">
        <v>30</v>
      </c>
      <c r="AX1488" s="13" t="s">
        <v>73</v>
      </c>
      <c r="AY1488" s="239" t="s">
        <v>142</v>
      </c>
    </row>
    <row r="1489" s="14" customFormat="1">
      <c r="A1489" s="14"/>
      <c r="B1489" s="240"/>
      <c r="C1489" s="241"/>
      <c r="D1489" s="231" t="s">
        <v>152</v>
      </c>
      <c r="E1489" s="242" t="s">
        <v>1</v>
      </c>
      <c r="F1489" s="243" t="s">
        <v>1507</v>
      </c>
      <c r="G1489" s="241"/>
      <c r="H1489" s="244">
        <v>15.204000000000001</v>
      </c>
      <c r="I1489" s="245"/>
      <c r="J1489" s="241"/>
      <c r="K1489" s="241"/>
      <c r="L1489" s="246"/>
      <c r="M1489" s="247"/>
      <c r="N1489" s="248"/>
      <c r="O1489" s="248"/>
      <c r="P1489" s="248"/>
      <c r="Q1489" s="248"/>
      <c r="R1489" s="248"/>
      <c r="S1489" s="248"/>
      <c r="T1489" s="24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0" t="s">
        <v>152</v>
      </c>
      <c r="AU1489" s="250" t="s">
        <v>150</v>
      </c>
      <c r="AV1489" s="14" t="s">
        <v>150</v>
      </c>
      <c r="AW1489" s="14" t="s">
        <v>30</v>
      </c>
      <c r="AX1489" s="14" t="s">
        <v>73</v>
      </c>
      <c r="AY1489" s="250" t="s">
        <v>142</v>
      </c>
    </row>
    <row r="1490" s="13" customFormat="1">
      <c r="A1490" s="13"/>
      <c r="B1490" s="229"/>
      <c r="C1490" s="230"/>
      <c r="D1490" s="231" t="s">
        <v>152</v>
      </c>
      <c r="E1490" s="232" t="s">
        <v>1</v>
      </c>
      <c r="F1490" s="233" t="s">
        <v>293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152</v>
      </c>
      <c r="AU1490" s="239" t="s">
        <v>150</v>
      </c>
      <c r="AV1490" s="13" t="s">
        <v>81</v>
      </c>
      <c r="AW1490" s="13" t="s">
        <v>30</v>
      </c>
      <c r="AX1490" s="13" t="s">
        <v>73</v>
      </c>
      <c r="AY1490" s="239" t="s">
        <v>142</v>
      </c>
    </row>
    <row r="1491" s="14" customFormat="1">
      <c r="A1491" s="14"/>
      <c r="B1491" s="240"/>
      <c r="C1491" s="241"/>
      <c r="D1491" s="231" t="s">
        <v>152</v>
      </c>
      <c r="E1491" s="242" t="s">
        <v>1</v>
      </c>
      <c r="F1491" s="243" t="s">
        <v>1508</v>
      </c>
      <c r="G1491" s="241"/>
      <c r="H1491" s="244">
        <v>4.5629999999999997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152</v>
      </c>
      <c r="AU1491" s="250" t="s">
        <v>150</v>
      </c>
      <c r="AV1491" s="14" t="s">
        <v>150</v>
      </c>
      <c r="AW1491" s="14" t="s">
        <v>30</v>
      </c>
      <c r="AX1491" s="14" t="s">
        <v>73</v>
      </c>
      <c r="AY1491" s="250" t="s">
        <v>142</v>
      </c>
    </row>
    <row r="1492" s="13" customFormat="1">
      <c r="A1492" s="13"/>
      <c r="B1492" s="229"/>
      <c r="C1492" s="230"/>
      <c r="D1492" s="231" t="s">
        <v>152</v>
      </c>
      <c r="E1492" s="232" t="s">
        <v>1</v>
      </c>
      <c r="F1492" s="233" t="s">
        <v>197</v>
      </c>
      <c r="G1492" s="230"/>
      <c r="H1492" s="232" t="s">
        <v>1</v>
      </c>
      <c r="I1492" s="234"/>
      <c r="J1492" s="230"/>
      <c r="K1492" s="230"/>
      <c r="L1492" s="235"/>
      <c r="M1492" s="236"/>
      <c r="N1492" s="237"/>
      <c r="O1492" s="237"/>
      <c r="P1492" s="237"/>
      <c r="Q1492" s="237"/>
      <c r="R1492" s="237"/>
      <c r="S1492" s="237"/>
      <c r="T1492" s="238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9" t="s">
        <v>152</v>
      </c>
      <c r="AU1492" s="239" t="s">
        <v>150</v>
      </c>
      <c r="AV1492" s="13" t="s">
        <v>81</v>
      </c>
      <c r="AW1492" s="13" t="s">
        <v>30</v>
      </c>
      <c r="AX1492" s="13" t="s">
        <v>73</v>
      </c>
      <c r="AY1492" s="239" t="s">
        <v>142</v>
      </c>
    </row>
    <row r="1493" s="14" customFormat="1">
      <c r="A1493" s="14"/>
      <c r="B1493" s="240"/>
      <c r="C1493" s="241"/>
      <c r="D1493" s="231" t="s">
        <v>152</v>
      </c>
      <c r="E1493" s="242" t="s">
        <v>1</v>
      </c>
      <c r="F1493" s="243" t="s">
        <v>1509</v>
      </c>
      <c r="G1493" s="241"/>
      <c r="H1493" s="244">
        <v>3.1190000000000002</v>
      </c>
      <c r="I1493" s="245"/>
      <c r="J1493" s="241"/>
      <c r="K1493" s="241"/>
      <c r="L1493" s="246"/>
      <c r="M1493" s="247"/>
      <c r="N1493" s="248"/>
      <c r="O1493" s="248"/>
      <c r="P1493" s="248"/>
      <c r="Q1493" s="248"/>
      <c r="R1493" s="248"/>
      <c r="S1493" s="248"/>
      <c r="T1493" s="249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0" t="s">
        <v>152</v>
      </c>
      <c r="AU1493" s="250" t="s">
        <v>150</v>
      </c>
      <c r="AV1493" s="14" t="s">
        <v>150</v>
      </c>
      <c r="AW1493" s="14" t="s">
        <v>30</v>
      </c>
      <c r="AX1493" s="14" t="s">
        <v>73</v>
      </c>
      <c r="AY1493" s="250" t="s">
        <v>142</v>
      </c>
    </row>
    <row r="1494" s="13" customFormat="1">
      <c r="A1494" s="13"/>
      <c r="B1494" s="229"/>
      <c r="C1494" s="230"/>
      <c r="D1494" s="231" t="s">
        <v>152</v>
      </c>
      <c r="E1494" s="232" t="s">
        <v>1</v>
      </c>
      <c r="F1494" s="233" t="s">
        <v>1510</v>
      </c>
      <c r="G1494" s="230"/>
      <c r="H1494" s="232" t="s">
        <v>1</v>
      </c>
      <c r="I1494" s="234"/>
      <c r="J1494" s="230"/>
      <c r="K1494" s="230"/>
      <c r="L1494" s="235"/>
      <c r="M1494" s="236"/>
      <c r="N1494" s="237"/>
      <c r="O1494" s="237"/>
      <c r="P1494" s="237"/>
      <c r="Q1494" s="237"/>
      <c r="R1494" s="237"/>
      <c r="S1494" s="237"/>
      <c r="T1494" s="23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9" t="s">
        <v>152</v>
      </c>
      <c r="AU1494" s="239" t="s">
        <v>150</v>
      </c>
      <c r="AV1494" s="13" t="s">
        <v>81</v>
      </c>
      <c r="AW1494" s="13" t="s">
        <v>30</v>
      </c>
      <c r="AX1494" s="13" t="s">
        <v>73</v>
      </c>
      <c r="AY1494" s="239" t="s">
        <v>142</v>
      </c>
    </row>
    <row r="1495" s="14" customFormat="1">
      <c r="A1495" s="14"/>
      <c r="B1495" s="240"/>
      <c r="C1495" s="241"/>
      <c r="D1495" s="231" t="s">
        <v>152</v>
      </c>
      <c r="E1495" s="242" t="s">
        <v>1</v>
      </c>
      <c r="F1495" s="243" t="s">
        <v>1511</v>
      </c>
      <c r="G1495" s="241"/>
      <c r="H1495" s="244">
        <v>4.5590000000000002</v>
      </c>
      <c r="I1495" s="245"/>
      <c r="J1495" s="241"/>
      <c r="K1495" s="241"/>
      <c r="L1495" s="246"/>
      <c r="M1495" s="247"/>
      <c r="N1495" s="248"/>
      <c r="O1495" s="248"/>
      <c r="P1495" s="248"/>
      <c r="Q1495" s="248"/>
      <c r="R1495" s="248"/>
      <c r="S1495" s="248"/>
      <c r="T1495" s="249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0" t="s">
        <v>152</v>
      </c>
      <c r="AU1495" s="250" t="s">
        <v>150</v>
      </c>
      <c r="AV1495" s="14" t="s">
        <v>150</v>
      </c>
      <c r="AW1495" s="14" t="s">
        <v>30</v>
      </c>
      <c r="AX1495" s="14" t="s">
        <v>73</v>
      </c>
      <c r="AY1495" s="250" t="s">
        <v>142</v>
      </c>
    </row>
    <row r="1496" s="15" customFormat="1">
      <c r="A1496" s="15"/>
      <c r="B1496" s="262"/>
      <c r="C1496" s="263"/>
      <c r="D1496" s="231" t="s">
        <v>152</v>
      </c>
      <c r="E1496" s="264" t="s">
        <v>1</v>
      </c>
      <c r="F1496" s="265" t="s">
        <v>173</v>
      </c>
      <c r="G1496" s="263"/>
      <c r="H1496" s="266">
        <v>34.457000000000001</v>
      </c>
      <c r="I1496" s="267"/>
      <c r="J1496" s="263"/>
      <c r="K1496" s="263"/>
      <c r="L1496" s="268"/>
      <c r="M1496" s="269"/>
      <c r="N1496" s="270"/>
      <c r="O1496" s="270"/>
      <c r="P1496" s="270"/>
      <c r="Q1496" s="270"/>
      <c r="R1496" s="270"/>
      <c r="S1496" s="270"/>
      <c r="T1496" s="271"/>
      <c r="U1496" s="15"/>
      <c r="V1496" s="15"/>
      <c r="W1496" s="15"/>
      <c r="X1496" s="15"/>
      <c r="Y1496" s="15"/>
      <c r="Z1496" s="15"/>
      <c r="AA1496" s="15"/>
      <c r="AB1496" s="15"/>
      <c r="AC1496" s="15"/>
      <c r="AD1496" s="15"/>
      <c r="AE1496" s="15"/>
      <c r="AT1496" s="272" t="s">
        <v>152</v>
      </c>
      <c r="AU1496" s="272" t="s">
        <v>150</v>
      </c>
      <c r="AV1496" s="15" t="s">
        <v>149</v>
      </c>
      <c r="AW1496" s="15" t="s">
        <v>30</v>
      </c>
      <c r="AX1496" s="15" t="s">
        <v>81</v>
      </c>
      <c r="AY1496" s="272" t="s">
        <v>142</v>
      </c>
    </row>
    <row r="1497" s="2" customFormat="1" ht="24.15" customHeight="1">
      <c r="A1497" s="38"/>
      <c r="B1497" s="39"/>
      <c r="C1497" s="215" t="s">
        <v>1512</v>
      </c>
      <c r="D1497" s="215" t="s">
        <v>145</v>
      </c>
      <c r="E1497" s="216" t="s">
        <v>1513</v>
      </c>
      <c r="F1497" s="217" t="s">
        <v>1514</v>
      </c>
      <c r="G1497" s="218" t="s">
        <v>169</v>
      </c>
      <c r="H1497" s="219">
        <v>4.5069999999999997</v>
      </c>
      <c r="I1497" s="220"/>
      <c r="J1497" s="221">
        <f>ROUND(I1497*H1497,2)</f>
        <v>0</v>
      </c>
      <c r="K1497" s="222"/>
      <c r="L1497" s="44"/>
      <c r="M1497" s="223" t="s">
        <v>1</v>
      </c>
      <c r="N1497" s="224" t="s">
        <v>39</v>
      </c>
      <c r="O1497" s="91"/>
      <c r="P1497" s="225">
        <f>O1497*H1497</f>
        <v>0</v>
      </c>
      <c r="Q1497" s="225">
        <v>0.0018</v>
      </c>
      <c r="R1497" s="225">
        <f>Q1497*H1497</f>
        <v>0.0081125999999999993</v>
      </c>
      <c r="S1497" s="225">
        <v>0</v>
      </c>
      <c r="T1497" s="226">
        <f>S1497*H1497</f>
        <v>0</v>
      </c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  <c r="AE1497" s="38"/>
      <c r="AR1497" s="227" t="s">
        <v>265</v>
      </c>
      <c r="AT1497" s="227" t="s">
        <v>145</v>
      </c>
      <c r="AU1497" s="227" t="s">
        <v>150</v>
      </c>
      <c r="AY1497" s="17" t="s">
        <v>142</v>
      </c>
      <c r="BE1497" s="228">
        <f>IF(N1497="základní",J1497,0)</f>
        <v>0</v>
      </c>
      <c r="BF1497" s="228">
        <f>IF(N1497="snížená",J1497,0)</f>
        <v>0</v>
      </c>
      <c r="BG1497" s="228">
        <f>IF(N1497="zákl. přenesená",J1497,0)</f>
        <v>0</v>
      </c>
      <c r="BH1497" s="228">
        <f>IF(N1497="sníž. přenesená",J1497,0)</f>
        <v>0</v>
      </c>
      <c r="BI1497" s="228">
        <f>IF(N1497="nulová",J1497,0)</f>
        <v>0</v>
      </c>
      <c r="BJ1497" s="17" t="s">
        <v>150</v>
      </c>
      <c r="BK1497" s="228">
        <f>ROUND(I1497*H1497,2)</f>
        <v>0</v>
      </c>
      <c r="BL1497" s="17" t="s">
        <v>265</v>
      </c>
      <c r="BM1497" s="227" t="s">
        <v>1515</v>
      </c>
    </row>
    <row r="1498" s="13" customFormat="1">
      <c r="A1498" s="13"/>
      <c r="B1498" s="229"/>
      <c r="C1498" s="230"/>
      <c r="D1498" s="231" t="s">
        <v>152</v>
      </c>
      <c r="E1498" s="232" t="s">
        <v>1</v>
      </c>
      <c r="F1498" s="233" t="s">
        <v>201</v>
      </c>
      <c r="G1498" s="230"/>
      <c r="H1498" s="232" t="s">
        <v>1</v>
      </c>
      <c r="I1498" s="234"/>
      <c r="J1498" s="230"/>
      <c r="K1498" s="230"/>
      <c r="L1498" s="235"/>
      <c r="M1498" s="236"/>
      <c r="N1498" s="237"/>
      <c r="O1498" s="237"/>
      <c r="P1498" s="237"/>
      <c r="Q1498" s="237"/>
      <c r="R1498" s="237"/>
      <c r="S1498" s="237"/>
      <c r="T1498" s="238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9" t="s">
        <v>152</v>
      </c>
      <c r="AU1498" s="239" t="s">
        <v>150</v>
      </c>
      <c r="AV1498" s="13" t="s">
        <v>81</v>
      </c>
      <c r="AW1498" s="13" t="s">
        <v>30</v>
      </c>
      <c r="AX1498" s="13" t="s">
        <v>73</v>
      </c>
      <c r="AY1498" s="239" t="s">
        <v>142</v>
      </c>
    </row>
    <row r="1499" s="14" customFormat="1">
      <c r="A1499" s="14"/>
      <c r="B1499" s="240"/>
      <c r="C1499" s="241"/>
      <c r="D1499" s="231" t="s">
        <v>152</v>
      </c>
      <c r="E1499" s="242" t="s">
        <v>1</v>
      </c>
      <c r="F1499" s="243" t="s">
        <v>202</v>
      </c>
      <c r="G1499" s="241"/>
      <c r="H1499" s="244">
        <v>4.5069999999999997</v>
      </c>
      <c r="I1499" s="245"/>
      <c r="J1499" s="241"/>
      <c r="K1499" s="241"/>
      <c r="L1499" s="246"/>
      <c r="M1499" s="247"/>
      <c r="N1499" s="248"/>
      <c r="O1499" s="248"/>
      <c r="P1499" s="248"/>
      <c r="Q1499" s="248"/>
      <c r="R1499" s="248"/>
      <c r="S1499" s="248"/>
      <c r="T1499" s="249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0" t="s">
        <v>152</v>
      </c>
      <c r="AU1499" s="250" t="s">
        <v>150</v>
      </c>
      <c r="AV1499" s="14" t="s">
        <v>150</v>
      </c>
      <c r="AW1499" s="14" t="s">
        <v>30</v>
      </c>
      <c r="AX1499" s="14" t="s">
        <v>81</v>
      </c>
      <c r="AY1499" s="250" t="s">
        <v>142</v>
      </c>
    </row>
    <row r="1500" s="2" customFormat="1" ht="24.15" customHeight="1">
      <c r="A1500" s="38"/>
      <c r="B1500" s="39"/>
      <c r="C1500" s="215" t="s">
        <v>1516</v>
      </c>
      <c r="D1500" s="215" t="s">
        <v>145</v>
      </c>
      <c r="E1500" s="216" t="s">
        <v>1517</v>
      </c>
      <c r="F1500" s="217" t="s">
        <v>1518</v>
      </c>
      <c r="G1500" s="218" t="s">
        <v>169</v>
      </c>
      <c r="H1500" s="219">
        <v>8.8089999999999993</v>
      </c>
      <c r="I1500" s="220"/>
      <c r="J1500" s="221">
        <f>ROUND(I1500*H1500,2)</f>
        <v>0</v>
      </c>
      <c r="K1500" s="222"/>
      <c r="L1500" s="44"/>
      <c r="M1500" s="223" t="s">
        <v>1</v>
      </c>
      <c r="N1500" s="224" t="s">
        <v>39</v>
      </c>
      <c r="O1500" s="91"/>
      <c r="P1500" s="225">
        <f>O1500*H1500</f>
        <v>0</v>
      </c>
      <c r="Q1500" s="225">
        <v>0</v>
      </c>
      <c r="R1500" s="225">
        <f>Q1500*H1500</f>
        <v>0</v>
      </c>
      <c r="S1500" s="225">
        <v>0</v>
      </c>
      <c r="T1500" s="226">
        <f>S1500*H1500</f>
        <v>0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227" t="s">
        <v>265</v>
      </c>
      <c r="AT1500" s="227" t="s">
        <v>145</v>
      </c>
      <c r="AU1500" s="227" t="s">
        <v>150</v>
      </c>
      <c r="AY1500" s="17" t="s">
        <v>142</v>
      </c>
      <c r="BE1500" s="228">
        <f>IF(N1500="základní",J1500,0)</f>
        <v>0</v>
      </c>
      <c r="BF1500" s="228">
        <f>IF(N1500="snížená",J1500,0)</f>
        <v>0</v>
      </c>
      <c r="BG1500" s="228">
        <f>IF(N1500="zákl. přenesená",J1500,0)</f>
        <v>0</v>
      </c>
      <c r="BH1500" s="228">
        <f>IF(N1500="sníž. přenesená",J1500,0)</f>
        <v>0</v>
      </c>
      <c r="BI1500" s="228">
        <f>IF(N1500="nulová",J1500,0)</f>
        <v>0</v>
      </c>
      <c r="BJ1500" s="17" t="s">
        <v>150</v>
      </c>
      <c r="BK1500" s="228">
        <f>ROUND(I1500*H1500,2)</f>
        <v>0</v>
      </c>
      <c r="BL1500" s="17" t="s">
        <v>265</v>
      </c>
      <c r="BM1500" s="227" t="s">
        <v>1519</v>
      </c>
    </row>
    <row r="1501" s="13" customFormat="1">
      <c r="A1501" s="13"/>
      <c r="B1501" s="229"/>
      <c r="C1501" s="230"/>
      <c r="D1501" s="231" t="s">
        <v>152</v>
      </c>
      <c r="E1501" s="232" t="s">
        <v>1</v>
      </c>
      <c r="F1501" s="233" t="s">
        <v>201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152</v>
      </c>
      <c r="AU1501" s="239" t="s">
        <v>150</v>
      </c>
      <c r="AV1501" s="13" t="s">
        <v>81</v>
      </c>
      <c r="AW1501" s="13" t="s">
        <v>30</v>
      </c>
      <c r="AX1501" s="13" t="s">
        <v>73</v>
      </c>
      <c r="AY1501" s="239" t="s">
        <v>142</v>
      </c>
    </row>
    <row r="1502" s="14" customFormat="1">
      <c r="A1502" s="14"/>
      <c r="B1502" s="240"/>
      <c r="C1502" s="241"/>
      <c r="D1502" s="231" t="s">
        <v>152</v>
      </c>
      <c r="E1502" s="242" t="s">
        <v>1</v>
      </c>
      <c r="F1502" s="243" t="s">
        <v>202</v>
      </c>
      <c r="G1502" s="241"/>
      <c r="H1502" s="244">
        <v>4.5069999999999997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152</v>
      </c>
      <c r="AU1502" s="250" t="s">
        <v>150</v>
      </c>
      <c r="AV1502" s="14" t="s">
        <v>150</v>
      </c>
      <c r="AW1502" s="14" t="s">
        <v>30</v>
      </c>
      <c r="AX1502" s="14" t="s">
        <v>73</v>
      </c>
      <c r="AY1502" s="250" t="s">
        <v>142</v>
      </c>
    </row>
    <row r="1503" s="13" customFormat="1">
      <c r="A1503" s="13"/>
      <c r="B1503" s="229"/>
      <c r="C1503" s="230"/>
      <c r="D1503" s="231" t="s">
        <v>152</v>
      </c>
      <c r="E1503" s="232" t="s">
        <v>1</v>
      </c>
      <c r="F1503" s="233" t="s">
        <v>203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152</v>
      </c>
      <c r="AU1503" s="239" t="s">
        <v>150</v>
      </c>
      <c r="AV1503" s="13" t="s">
        <v>81</v>
      </c>
      <c r="AW1503" s="13" t="s">
        <v>30</v>
      </c>
      <c r="AX1503" s="13" t="s">
        <v>73</v>
      </c>
      <c r="AY1503" s="239" t="s">
        <v>142</v>
      </c>
    </row>
    <row r="1504" s="14" customFormat="1">
      <c r="A1504" s="14"/>
      <c r="B1504" s="240"/>
      <c r="C1504" s="241"/>
      <c r="D1504" s="231" t="s">
        <v>152</v>
      </c>
      <c r="E1504" s="242" t="s">
        <v>1</v>
      </c>
      <c r="F1504" s="243" t="s">
        <v>204</v>
      </c>
      <c r="G1504" s="241"/>
      <c r="H1504" s="244">
        <v>1.5900000000000001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152</v>
      </c>
      <c r="AU1504" s="250" t="s">
        <v>150</v>
      </c>
      <c r="AV1504" s="14" t="s">
        <v>150</v>
      </c>
      <c r="AW1504" s="14" t="s">
        <v>30</v>
      </c>
      <c r="AX1504" s="14" t="s">
        <v>73</v>
      </c>
      <c r="AY1504" s="250" t="s">
        <v>142</v>
      </c>
    </row>
    <row r="1505" s="13" customFormat="1">
      <c r="A1505" s="13"/>
      <c r="B1505" s="229"/>
      <c r="C1505" s="230"/>
      <c r="D1505" s="231" t="s">
        <v>152</v>
      </c>
      <c r="E1505" s="232" t="s">
        <v>1</v>
      </c>
      <c r="F1505" s="233" t="s">
        <v>197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152</v>
      </c>
      <c r="AU1505" s="239" t="s">
        <v>150</v>
      </c>
      <c r="AV1505" s="13" t="s">
        <v>81</v>
      </c>
      <c r="AW1505" s="13" t="s">
        <v>30</v>
      </c>
      <c r="AX1505" s="13" t="s">
        <v>73</v>
      </c>
      <c r="AY1505" s="239" t="s">
        <v>142</v>
      </c>
    </row>
    <row r="1506" s="14" customFormat="1">
      <c r="A1506" s="14"/>
      <c r="B1506" s="240"/>
      <c r="C1506" s="241"/>
      <c r="D1506" s="231" t="s">
        <v>152</v>
      </c>
      <c r="E1506" s="242" t="s">
        <v>1</v>
      </c>
      <c r="F1506" s="243" t="s">
        <v>198</v>
      </c>
      <c r="G1506" s="241"/>
      <c r="H1506" s="244">
        <v>2.7120000000000002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152</v>
      </c>
      <c r="AU1506" s="250" t="s">
        <v>150</v>
      </c>
      <c r="AV1506" s="14" t="s">
        <v>150</v>
      </c>
      <c r="AW1506" s="14" t="s">
        <v>30</v>
      </c>
      <c r="AX1506" s="14" t="s">
        <v>73</v>
      </c>
      <c r="AY1506" s="250" t="s">
        <v>142</v>
      </c>
    </row>
    <row r="1507" s="15" customFormat="1">
      <c r="A1507" s="15"/>
      <c r="B1507" s="262"/>
      <c r="C1507" s="263"/>
      <c r="D1507" s="231" t="s">
        <v>152</v>
      </c>
      <c r="E1507" s="264" t="s">
        <v>1</v>
      </c>
      <c r="F1507" s="265" t="s">
        <v>173</v>
      </c>
      <c r="G1507" s="263"/>
      <c r="H1507" s="266">
        <v>8.8089999999999993</v>
      </c>
      <c r="I1507" s="267"/>
      <c r="J1507" s="263"/>
      <c r="K1507" s="263"/>
      <c r="L1507" s="268"/>
      <c r="M1507" s="269"/>
      <c r="N1507" s="270"/>
      <c r="O1507" s="270"/>
      <c r="P1507" s="270"/>
      <c r="Q1507" s="270"/>
      <c r="R1507" s="270"/>
      <c r="S1507" s="270"/>
      <c r="T1507" s="271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72" t="s">
        <v>152</v>
      </c>
      <c r="AU1507" s="272" t="s">
        <v>150</v>
      </c>
      <c r="AV1507" s="15" t="s">
        <v>149</v>
      </c>
      <c r="AW1507" s="15" t="s">
        <v>30</v>
      </c>
      <c r="AX1507" s="15" t="s">
        <v>81</v>
      </c>
      <c r="AY1507" s="272" t="s">
        <v>142</v>
      </c>
    </row>
    <row r="1508" s="2" customFormat="1" ht="14.4" customHeight="1">
      <c r="A1508" s="38"/>
      <c r="B1508" s="39"/>
      <c r="C1508" s="215" t="s">
        <v>1520</v>
      </c>
      <c r="D1508" s="215" t="s">
        <v>145</v>
      </c>
      <c r="E1508" s="216" t="s">
        <v>1521</v>
      </c>
      <c r="F1508" s="217" t="s">
        <v>1522</v>
      </c>
      <c r="G1508" s="218" t="s">
        <v>169</v>
      </c>
      <c r="H1508" s="219">
        <v>8.8089999999999993</v>
      </c>
      <c r="I1508" s="220"/>
      <c r="J1508" s="221">
        <f>ROUND(I1508*H1508,2)</f>
        <v>0</v>
      </c>
      <c r="K1508" s="222"/>
      <c r="L1508" s="44"/>
      <c r="M1508" s="223" t="s">
        <v>1</v>
      </c>
      <c r="N1508" s="224" t="s">
        <v>39</v>
      </c>
      <c r="O1508" s="91"/>
      <c r="P1508" s="225">
        <f>O1508*H1508</f>
        <v>0</v>
      </c>
      <c r="Q1508" s="225">
        <v>0.00029999999999999997</v>
      </c>
      <c r="R1508" s="225">
        <f>Q1508*H1508</f>
        <v>0.0026426999999999996</v>
      </c>
      <c r="S1508" s="225">
        <v>0</v>
      </c>
      <c r="T1508" s="226">
        <f>S1508*H1508</f>
        <v>0</v>
      </c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R1508" s="227" t="s">
        <v>265</v>
      </c>
      <c r="AT1508" s="227" t="s">
        <v>145</v>
      </c>
      <c r="AU1508" s="227" t="s">
        <v>150</v>
      </c>
      <c r="AY1508" s="17" t="s">
        <v>142</v>
      </c>
      <c r="BE1508" s="228">
        <f>IF(N1508="základní",J1508,0)</f>
        <v>0</v>
      </c>
      <c r="BF1508" s="228">
        <f>IF(N1508="snížená",J1508,0)</f>
        <v>0</v>
      </c>
      <c r="BG1508" s="228">
        <f>IF(N1508="zákl. přenesená",J1508,0)</f>
        <v>0</v>
      </c>
      <c r="BH1508" s="228">
        <f>IF(N1508="sníž. přenesená",J1508,0)</f>
        <v>0</v>
      </c>
      <c r="BI1508" s="228">
        <f>IF(N1508="nulová",J1508,0)</f>
        <v>0</v>
      </c>
      <c r="BJ1508" s="17" t="s">
        <v>150</v>
      </c>
      <c r="BK1508" s="228">
        <f>ROUND(I1508*H1508,2)</f>
        <v>0</v>
      </c>
      <c r="BL1508" s="17" t="s">
        <v>265</v>
      </c>
      <c r="BM1508" s="227" t="s">
        <v>1523</v>
      </c>
    </row>
    <row r="1509" s="13" customFormat="1">
      <c r="A1509" s="13"/>
      <c r="B1509" s="229"/>
      <c r="C1509" s="230"/>
      <c r="D1509" s="231" t="s">
        <v>152</v>
      </c>
      <c r="E1509" s="232" t="s">
        <v>1</v>
      </c>
      <c r="F1509" s="233" t="s">
        <v>201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152</v>
      </c>
      <c r="AU1509" s="239" t="s">
        <v>150</v>
      </c>
      <c r="AV1509" s="13" t="s">
        <v>81</v>
      </c>
      <c r="AW1509" s="13" t="s">
        <v>30</v>
      </c>
      <c r="AX1509" s="13" t="s">
        <v>73</v>
      </c>
      <c r="AY1509" s="239" t="s">
        <v>142</v>
      </c>
    </row>
    <row r="1510" s="14" customFormat="1">
      <c r="A1510" s="14"/>
      <c r="B1510" s="240"/>
      <c r="C1510" s="241"/>
      <c r="D1510" s="231" t="s">
        <v>152</v>
      </c>
      <c r="E1510" s="242" t="s">
        <v>1</v>
      </c>
      <c r="F1510" s="243" t="s">
        <v>202</v>
      </c>
      <c r="G1510" s="241"/>
      <c r="H1510" s="244">
        <v>4.5069999999999997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152</v>
      </c>
      <c r="AU1510" s="250" t="s">
        <v>150</v>
      </c>
      <c r="AV1510" s="14" t="s">
        <v>150</v>
      </c>
      <c r="AW1510" s="14" t="s">
        <v>30</v>
      </c>
      <c r="AX1510" s="14" t="s">
        <v>73</v>
      </c>
      <c r="AY1510" s="250" t="s">
        <v>142</v>
      </c>
    </row>
    <row r="1511" s="13" customFormat="1">
      <c r="A1511" s="13"/>
      <c r="B1511" s="229"/>
      <c r="C1511" s="230"/>
      <c r="D1511" s="231" t="s">
        <v>152</v>
      </c>
      <c r="E1511" s="232" t="s">
        <v>1</v>
      </c>
      <c r="F1511" s="233" t="s">
        <v>203</v>
      </c>
      <c r="G1511" s="230"/>
      <c r="H1511" s="232" t="s">
        <v>1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9" t="s">
        <v>152</v>
      </c>
      <c r="AU1511" s="239" t="s">
        <v>150</v>
      </c>
      <c r="AV1511" s="13" t="s">
        <v>81</v>
      </c>
      <c r="AW1511" s="13" t="s">
        <v>30</v>
      </c>
      <c r="AX1511" s="13" t="s">
        <v>73</v>
      </c>
      <c r="AY1511" s="239" t="s">
        <v>142</v>
      </c>
    </row>
    <row r="1512" s="14" customFormat="1">
      <c r="A1512" s="14"/>
      <c r="B1512" s="240"/>
      <c r="C1512" s="241"/>
      <c r="D1512" s="231" t="s">
        <v>152</v>
      </c>
      <c r="E1512" s="242" t="s">
        <v>1</v>
      </c>
      <c r="F1512" s="243" t="s">
        <v>204</v>
      </c>
      <c r="G1512" s="241"/>
      <c r="H1512" s="244">
        <v>1.5900000000000001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50" t="s">
        <v>152</v>
      </c>
      <c r="AU1512" s="250" t="s">
        <v>150</v>
      </c>
      <c r="AV1512" s="14" t="s">
        <v>150</v>
      </c>
      <c r="AW1512" s="14" t="s">
        <v>30</v>
      </c>
      <c r="AX1512" s="14" t="s">
        <v>73</v>
      </c>
      <c r="AY1512" s="250" t="s">
        <v>142</v>
      </c>
    </row>
    <row r="1513" s="13" customFormat="1">
      <c r="A1513" s="13"/>
      <c r="B1513" s="229"/>
      <c r="C1513" s="230"/>
      <c r="D1513" s="231" t="s">
        <v>152</v>
      </c>
      <c r="E1513" s="232" t="s">
        <v>1</v>
      </c>
      <c r="F1513" s="233" t="s">
        <v>197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152</v>
      </c>
      <c r="AU1513" s="239" t="s">
        <v>150</v>
      </c>
      <c r="AV1513" s="13" t="s">
        <v>81</v>
      </c>
      <c r="AW1513" s="13" t="s">
        <v>30</v>
      </c>
      <c r="AX1513" s="13" t="s">
        <v>73</v>
      </c>
      <c r="AY1513" s="239" t="s">
        <v>142</v>
      </c>
    </row>
    <row r="1514" s="14" customFormat="1">
      <c r="A1514" s="14"/>
      <c r="B1514" s="240"/>
      <c r="C1514" s="241"/>
      <c r="D1514" s="231" t="s">
        <v>152</v>
      </c>
      <c r="E1514" s="242" t="s">
        <v>1</v>
      </c>
      <c r="F1514" s="243" t="s">
        <v>198</v>
      </c>
      <c r="G1514" s="241"/>
      <c r="H1514" s="244">
        <v>2.7120000000000002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152</v>
      </c>
      <c r="AU1514" s="250" t="s">
        <v>150</v>
      </c>
      <c r="AV1514" s="14" t="s">
        <v>150</v>
      </c>
      <c r="AW1514" s="14" t="s">
        <v>30</v>
      </c>
      <c r="AX1514" s="14" t="s">
        <v>73</v>
      </c>
      <c r="AY1514" s="250" t="s">
        <v>142</v>
      </c>
    </row>
    <row r="1515" s="15" customFormat="1">
      <c r="A1515" s="15"/>
      <c r="B1515" s="262"/>
      <c r="C1515" s="263"/>
      <c r="D1515" s="231" t="s">
        <v>152</v>
      </c>
      <c r="E1515" s="264" t="s">
        <v>1</v>
      </c>
      <c r="F1515" s="265" t="s">
        <v>173</v>
      </c>
      <c r="G1515" s="263"/>
      <c r="H1515" s="266">
        <v>8.8089999999999993</v>
      </c>
      <c r="I1515" s="267"/>
      <c r="J1515" s="263"/>
      <c r="K1515" s="263"/>
      <c r="L1515" s="268"/>
      <c r="M1515" s="269"/>
      <c r="N1515" s="270"/>
      <c r="O1515" s="270"/>
      <c r="P1515" s="270"/>
      <c r="Q1515" s="270"/>
      <c r="R1515" s="270"/>
      <c r="S1515" s="270"/>
      <c r="T1515" s="271"/>
      <c r="U1515" s="15"/>
      <c r="V1515" s="15"/>
      <c r="W1515" s="15"/>
      <c r="X1515" s="15"/>
      <c r="Y1515" s="15"/>
      <c r="Z1515" s="15"/>
      <c r="AA1515" s="15"/>
      <c r="AB1515" s="15"/>
      <c r="AC1515" s="15"/>
      <c r="AD1515" s="15"/>
      <c r="AE1515" s="15"/>
      <c r="AT1515" s="272" t="s">
        <v>152</v>
      </c>
      <c r="AU1515" s="272" t="s">
        <v>150</v>
      </c>
      <c r="AV1515" s="15" t="s">
        <v>149</v>
      </c>
      <c r="AW1515" s="15" t="s">
        <v>30</v>
      </c>
      <c r="AX1515" s="15" t="s">
        <v>81</v>
      </c>
      <c r="AY1515" s="272" t="s">
        <v>142</v>
      </c>
    </row>
    <row r="1516" s="2" customFormat="1" ht="14.4" customHeight="1">
      <c r="A1516" s="38"/>
      <c r="B1516" s="39"/>
      <c r="C1516" s="215" t="s">
        <v>1524</v>
      </c>
      <c r="D1516" s="215" t="s">
        <v>145</v>
      </c>
      <c r="E1516" s="216" t="s">
        <v>1525</v>
      </c>
      <c r="F1516" s="217" t="s">
        <v>1526</v>
      </c>
      <c r="G1516" s="218" t="s">
        <v>286</v>
      </c>
      <c r="H1516" s="219">
        <v>45.018000000000001</v>
      </c>
      <c r="I1516" s="220"/>
      <c r="J1516" s="221">
        <f>ROUND(I1516*H1516,2)</f>
        <v>0</v>
      </c>
      <c r="K1516" s="222"/>
      <c r="L1516" s="44"/>
      <c r="M1516" s="223" t="s">
        <v>1</v>
      </c>
      <c r="N1516" s="224" t="s">
        <v>39</v>
      </c>
      <c r="O1516" s="91"/>
      <c r="P1516" s="225">
        <f>O1516*H1516</f>
        <v>0</v>
      </c>
      <c r="Q1516" s="225">
        <v>3.0000000000000001E-05</v>
      </c>
      <c r="R1516" s="225">
        <f>Q1516*H1516</f>
        <v>0.0013505400000000001</v>
      </c>
      <c r="S1516" s="225">
        <v>0</v>
      </c>
      <c r="T1516" s="226">
        <f>S1516*H1516</f>
        <v>0</v>
      </c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  <c r="AE1516" s="38"/>
      <c r="AR1516" s="227" t="s">
        <v>265</v>
      </c>
      <c r="AT1516" s="227" t="s">
        <v>145</v>
      </c>
      <c r="AU1516" s="227" t="s">
        <v>150</v>
      </c>
      <c r="AY1516" s="17" t="s">
        <v>142</v>
      </c>
      <c r="BE1516" s="228">
        <f>IF(N1516="základní",J1516,0)</f>
        <v>0</v>
      </c>
      <c r="BF1516" s="228">
        <f>IF(N1516="snížená",J1516,0)</f>
        <v>0</v>
      </c>
      <c r="BG1516" s="228">
        <f>IF(N1516="zákl. přenesená",J1516,0)</f>
        <v>0</v>
      </c>
      <c r="BH1516" s="228">
        <f>IF(N1516="sníž. přenesená",J1516,0)</f>
        <v>0</v>
      </c>
      <c r="BI1516" s="228">
        <f>IF(N1516="nulová",J1516,0)</f>
        <v>0</v>
      </c>
      <c r="BJ1516" s="17" t="s">
        <v>150</v>
      </c>
      <c r="BK1516" s="228">
        <f>ROUND(I1516*H1516,2)</f>
        <v>0</v>
      </c>
      <c r="BL1516" s="17" t="s">
        <v>265</v>
      </c>
      <c r="BM1516" s="227" t="s">
        <v>1527</v>
      </c>
    </row>
    <row r="1517" s="13" customFormat="1">
      <c r="A1517" s="13"/>
      <c r="B1517" s="229"/>
      <c r="C1517" s="230"/>
      <c r="D1517" s="231" t="s">
        <v>152</v>
      </c>
      <c r="E1517" s="232" t="s">
        <v>1</v>
      </c>
      <c r="F1517" s="233" t="s">
        <v>201</v>
      </c>
      <c r="G1517" s="230"/>
      <c r="H1517" s="232" t="s">
        <v>1</v>
      </c>
      <c r="I1517" s="234"/>
      <c r="J1517" s="230"/>
      <c r="K1517" s="230"/>
      <c r="L1517" s="235"/>
      <c r="M1517" s="236"/>
      <c r="N1517" s="237"/>
      <c r="O1517" s="237"/>
      <c r="P1517" s="237"/>
      <c r="Q1517" s="237"/>
      <c r="R1517" s="237"/>
      <c r="S1517" s="237"/>
      <c r="T1517" s="238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39" t="s">
        <v>152</v>
      </c>
      <c r="AU1517" s="239" t="s">
        <v>150</v>
      </c>
      <c r="AV1517" s="13" t="s">
        <v>81</v>
      </c>
      <c r="AW1517" s="13" t="s">
        <v>30</v>
      </c>
      <c r="AX1517" s="13" t="s">
        <v>73</v>
      </c>
      <c r="AY1517" s="239" t="s">
        <v>142</v>
      </c>
    </row>
    <row r="1518" s="14" customFormat="1">
      <c r="A1518" s="14"/>
      <c r="B1518" s="240"/>
      <c r="C1518" s="241"/>
      <c r="D1518" s="231" t="s">
        <v>152</v>
      </c>
      <c r="E1518" s="242" t="s">
        <v>1</v>
      </c>
      <c r="F1518" s="243" t="s">
        <v>1528</v>
      </c>
      <c r="G1518" s="241"/>
      <c r="H1518" s="244">
        <v>9.2859999999999996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0" t="s">
        <v>152</v>
      </c>
      <c r="AU1518" s="250" t="s">
        <v>150</v>
      </c>
      <c r="AV1518" s="14" t="s">
        <v>150</v>
      </c>
      <c r="AW1518" s="14" t="s">
        <v>30</v>
      </c>
      <c r="AX1518" s="14" t="s">
        <v>73</v>
      </c>
      <c r="AY1518" s="250" t="s">
        <v>142</v>
      </c>
    </row>
    <row r="1519" s="13" customFormat="1">
      <c r="A1519" s="13"/>
      <c r="B1519" s="229"/>
      <c r="C1519" s="230"/>
      <c r="D1519" s="231" t="s">
        <v>152</v>
      </c>
      <c r="E1519" s="232" t="s">
        <v>1</v>
      </c>
      <c r="F1519" s="233" t="s">
        <v>203</v>
      </c>
      <c r="G1519" s="230"/>
      <c r="H1519" s="232" t="s">
        <v>1</v>
      </c>
      <c r="I1519" s="234"/>
      <c r="J1519" s="230"/>
      <c r="K1519" s="230"/>
      <c r="L1519" s="235"/>
      <c r="M1519" s="236"/>
      <c r="N1519" s="237"/>
      <c r="O1519" s="237"/>
      <c r="P1519" s="237"/>
      <c r="Q1519" s="237"/>
      <c r="R1519" s="237"/>
      <c r="S1519" s="237"/>
      <c r="T1519" s="23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9" t="s">
        <v>152</v>
      </c>
      <c r="AU1519" s="239" t="s">
        <v>150</v>
      </c>
      <c r="AV1519" s="13" t="s">
        <v>81</v>
      </c>
      <c r="AW1519" s="13" t="s">
        <v>30</v>
      </c>
      <c r="AX1519" s="13" t="s">
        <v>73</v>
      </c>
      <c r="AY1519" s="239" t="s">
        <v>142</v>
      </c>
    </row>
    <row r="1520" s="14" customFormat="1">
      <c r="A1520" s="14"/>
      <c r="B1520" s="240"/>
      <c r="C1520" s="241"/>
      <c r="D1520" s="231" t="s">
        <v>152</v>
      </c>
      <c r="E1520" s="242" t="s">
        <v>1</v>
      </c>
      <c r="F1520" s="243" t="s">
        <v>1529</v>
      </c>
      <c r="G1520" s="241"/>
      <c r="H1520" s="244">
        <v>5.3380000000000001</v>
      </c>
      <c r="I1520" s="245"/>
      <c r="J1520" s="241"/>
      <c r="K1520" s="241"/>
      <c r="L1520" s="246"/>
      <c r="M1520" s="247"/>
      <c r="N1520" s="248"/>
      <c r="O1520" s="248"/>
      <c r="P1520" s="248"/>
      <c r="Q1520" s="248"/>
      <c r="R1520" s="248"/>
      <c r="S1520" s="248"/>
      <c r="T1520" s="249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0" t="s">
        <v>152</v>
      </c>
      <c r="AU1520" s="250" t="s">
        <v>150</v>
      </c>
      <c r="AV1520" s="14" t="s">
        <v>150</v>
      </c>
      <c r="AW1520" s="14" t="s">
        <v>30</v>
      </c>
      <c r="AX1520" s="14" t="s">
        <v>73</v>
      </c>
      <c r="AY1520" s="250" t="s">
        <v>142</v>
      </c>
    </row>
    <row r="1521" s="13" customFormat="1">
      <c r="A1521" s="13"/>
      <c r="B1521" s="229"/>
      <c r="C1521" s="230"/>
      <c r="D1521" s="231" t="s">
        <v>152</v>
      </c>
      <c r="E1521" s="232" t="s">
        <v>1</v>
      </c>
      <c r="F1521" s="233" t="s">
        <v>197</v>
      </c>
      <c r="G1521" s="230"/>
      <c r="H1521" s="232" t="s">
        <v>1</v>
      </c>
      <c r="I1521" s="234"/>
      <c r="J1521" s="230"/>
      <c r="K1521" s="230"/>
      <c r="L1521" s="235"/>
      <c r="M1521" s="236"/>
      <c r="N1521" s="237"/>
      <c r="O1521" s="237"/>
      <c r="P1521" s="237"/>
      <c r="Q1521" s="237"/>
      <c r="R1521" s="237"/>
      <c r="S1521" s="237"/>
      <c r="T1521" s="23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9" t="s">
        <v>152</v>
      </c>
      <c r="AU1521" s="239" t="s">
        <v>150</v>
      </c>
      <c r="AV1521" s="13" t="s">
        <v>81</v>
      </c>
      <c r="AW1521" s="13" t="s">
        <v>30</v>
      </c>
      <c r="AX1521" s="13" t="s">
        <v>73</v>
      </c>
      <c r="AY1521" s="239" t="s">
        <v>142</v>
      </c>
    </row>
    <row r="1522" s="14" customFormat="1">
      <c r="A1522" s="14"/>
      <c r="B1522" s="240"/>
      <c r="C1522" s="241"/>
      <c r="D1522" s="231" t="s">
        <v>152</v>
      </c>
      <c r="E1522" s="242" t="s">
        <v>1</v>
      </c>
      <c r="F1522" s="243" t="s">
        <v>1488</v>
      </c>
      <c r="G1522" s="241"/>
      <c r="H1522" s="244">
        <v>6.5940000000000003</v>
      </c>
      <c r="I1522" s="245"/>
      <c r="J1522" s="241"/>
      <c r="K1522" s="241"/>
      <c r="L1522" s="246"/>
      <c r="M1522" s="247"/>
      <c r="N1522" s="248"/>
      <c r="O1522" s="248"/>
      <c r="P1522" s="248"/>
      <c r="Q1522" s="248"/>
      <c r="R1522" s="248"/>
      <c r="S1522" s="248"/>
      <c r="T1522" s="24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50" t="s">
        <v>152</v>
      </c>
      <c r="AU1522" s="250" t="s">
        <v>150</v>
      </c>
      <c r="AV1522" s="14" t="s">
        <v>150</v>
      </c>
      <c r="AW1522" s="14" t="s">
        <v>30</v>
      </c>
      <c r="AX1522" s="14" t="s">
        <v>73</v>
      </c>
      <c r="AY1522" s="250" t="s">
        <v>142</v>
      </c>
    </row>
    <row r="1523" s="13" customFormat="1">
      <c r="A1523" s="13"/>
      <c r="B1523" s="229"/>
      <c r="C1523" s="230"/>
      <c r="D1523" s="231" t="s">
        <v>152</v>
      </c>
      <c r="E1523" s="232" t="s">
        <v>1</v>
      </c>
      <c r="F1523" s="233" t="s">
        <v>193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152</v>
      </c>
      <c r="AU1523" s="239" t="s">
        <v>150</v>
      </c>
      <c r="AV1523" s="13" t="s">
        <v>81</v>
      </c>
      <c r="AW1523" s="13" t="s">
        <v>30</v>
      </c>
      <c r="AX1523" s="13" t="s">
        <v>73</v>
      </c>
      <c r="AY1523" s="239" t="s">
        <v>142</v>
      </c>
    </row>
    <row r="1524" s="14" customFormat="1">
      <c r="A1524" s="14"/>
      <c r="B1524" s="240"/>
      <c r="C1524" s="241"/>
      <c r="D1524" s="231" t="s">
        <v>152</v>
      </c>
      <c r="E1524" s="242" t="s">
        <v>1</v>
      </c>
      <c r="F1524" s="243" t="s">
        <v>468</v>
      </c>
      <c r="G1524" s="241"/>
      <c r="H1524" s="244">
        <v>15.612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152</v>
      </c>
      <c r="AU1524" s="250" t="s">
        <v>150</v>
      </c>
      <c r="AV1524" s="14" t="s">
        <v>150</v>
      </c>
      <c r="AW1524" s="14" t="s">
        <v>30</v>
      </c>
      <c r="AX1524" s="14" t="s">
        <v>73</v>
      </c>
      <c r="AY1524" s="250" t="s">
        <v>142</v>
      </c>
    </row>
    <row r="1525" s="13" customFormat="1">
      <c r="A1525" s="13"/>
      <c r="B1525" s="229"/>
      <c r="C1525" s="230"/>
      <c r="D1525" s="231" t="s">
        <v>152</v>
      </c>
      <c r="E1525" s="232" t="s">
        <v>1</v>
      </c>
      <c r="F1525" s="233" t="s">
        <v>293</v>
      </c>
      <c r="G1525" s="230"/>
      <c r="H1525" s="232" t="s">
        <v>1</v>
      </c>
      <c r="I1525" s="234"/>
      <c r="J1525" s="230"/>
      <c r="K1525" s="230"/>
      <c r="L1525" s="235"/>
      <c r="M1525" s="236"/>
      <c r="N1525" s="237"/>
      <c r="O1525" s="237"/>
      <c r="P1525" s="237"/>
      <c r="Q1525" s="237"/>
      <c r="R1525" s="237"/>
      <c r="S1525" s="237"/>
      <c r="T1525" s="23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9" t="s">
        <v>152</v>
      </c>
      <c r="AU1525" s="239" t="s">
        <v>150</v>
      </c>
      <c r="AV1525" s="13" t="s">
        <v>81</v>
      </c>
      <c r="AW1525" s="13" t="s">
        <v>30</v>
      </c>
      <c r="AX1525" s="13" t="s">
        <v>73</v>
      </c>
      <c r="AY1525" s="239" t="s">
        <v>142</v>
      </c>
    </row>
    <row r="1526" s="14" customFormat="1">
      <c r="A1526" s="14"/>
      <c r="B1526" s="240"/>
      <c r="C1526" s="241"/>
      <c r="D1526" s="231" t="s">
        <v>152</v>
      </c>
      <c r="E1526" s="242" t="s">
        <v>1</v>
      </c>
      <c r="F1526" s="243" t="s">
        <v>469</v>
      </c>
      <c r="G1526" s="241"/>
      <c r="H1526" s="244">
        <v>8.1880000000000006</v>
      </c>
      <c r="I1526" s="245"/>
      <c r="J1526" s="241"/>
      <c r="K1526" s="241"/>
      <c r="L1526" s="246"/>
      <c r="M1526" s="247"/>
      <c r="N1526" s="248"/>
      <c r="O1526" s="248"/>
      <c r="P1526" s="248"/>
      <c r="Q1526" s="248"/>
      <c r="R1526" s="248"/>
      <c r="S1526" s="248"/>
      <c r="T1526" s="24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0" t="s">
        <v>152</v>
      </c>
      <c r="AU1526" s="250" t="s">
        <v>150</v>
      </c>
      <c r="AV1526" s="14" t="s">
        <v>150</v>
      </c>
      <c r="AW1526" s="14" t="s">
        <v>30</v>
      </c>
      <c r="AX1526" s="14" t="s">
        <v>73</v>
      </c>
      <c r="AY1526" s="250" t="s">
        <v>142</v>
      </c>
    </row>
    <row r="1527" s="15" customFormat="1">
      <c r="A1527" s="15"/>
      <c r="B1527" s="262"/>
      <c r="C1527" s="263"/>
      <c r="D1527" s="231" t="s">
        <v>152</v>
      </c>
      <c r="E1527" s="264" t="s">
        <v>1</v>
      </c>
      <c r="F1527" s="265" t="s">
        <v>173</v>
      </c>
      <c r="G1527" s="263"/>
      <c r="H1527" s="266">
        <v>45.018000000000001</v>
      </c>
      <c r="I1527" s="267"/>
      <c r="J1527" s="263"/>
      <c r="K1527" s="263"/>
      <c r="L1527" s="268"/>
      <c r="M1527" s="269"/>
      <c r="N1527" s="270"/>
      <c r="O1527" s="270"/>
      <c r="P1527" s="270"/>
      <c r="Q1527" s="270"/>
      <c r="R1527" s="270"/>
      <c r="S1527" s="270"/>
      <c r="T1527" s="271"/>
      <c r="U1527" s="15"/>
      <c r="V1527" s="15"/>
      <c r="W1527" s="15"/>
      <c r="X1527" s="15"/>
      <c r="Y1527" s="15"/>
      <c r="Z1527" s="15"/>
      <c r="AA1527" s="15"/>
      <c r="AB1527" s="15"/>
      <c r="AC1527" s="15"/>
      <c r="AD1527" s="15"/>
      <c r="AE1527" s="15"/>
      <c r="AT1527" s="272" t="s">
        <v>152</v>
      </c>
      <c r="AU1527" s="272" t="s">
        <v>150</v>
      </c>
      <c r="AV1527" s="15" t="s">
        <v>149</v>
      </c>
      <c r="AW1527" s="15" t="s">
        <v>30</v>
      </c>
      <c r="AX1527" s="15" t="s">
        <v>81</v>
      </c>
      <c r="AY1527" s="272" t="s">
        <v>142</v>
      </c>
    </row>
    <row r="1528" s="2" customFormat="1" ht="24.15" customHeight="1">
      <c r="A1528" s="38"/>
      <c r="B1528" s="39"/>
      <c r="C1528" s="215" t="s">
        <v>1530</v>
      </c>
      <c r="D1528" s="215" t="s">
        <v>145</v>
      </c>
      <c r="E1528" s="216" t="s">
        <v>1531</v>
      </c>
      <c r="F1528" s="217" t="s">
        <v>1532</v>
      </c>
      <c r="G1528" s="218" t="s">
        <v>169</v>
      </c>
      <c r="H1528" s="219">
        <v>17.789000000000001</v>
      </c>
      <c r="I1528" s="220"/>
      <c r="J1528" s="221">
        <f>ROUND(I1528*H1528,2)</f>
        <v>0</v>
      </c>
      <c r="K1528" s="222"/>
      <c r="L1528" s="44"/>
      <c r="M1528" s="223" t="s">
        <v>1</v>
      </c>
      <c r="N1528" s="224" t="s">
        <v>39</v>
      </c>
      <c r="O1528" s="91"/>
      <c r="P1528" s="225">
        <f>O1528*H1528</f>
        <v>0</v>
      </c>
      <c r="Q1528" s="225">
        <v>0.0022100000000000002</v>
      </c>
      <c r="R1528" s="225">
        <f>Q1528*H1528</f>
        <v>0.039313690000000005</v>
      </c>
      <c r="S1528" s="225">
        <v>0</v>
      </c>
      <c r="T1528" s="226">
        <f>S1528*H1528</f>
        <v>0</v>
      </c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R1528" s="227" t="s">
        <v>265</v>
      </c>
      <c r="AT1528" s="227" t="s">
        <v>145</v>
      </c>
      <c r="AU1528" s="227" t="s">
        <v>150</v>
      </c>
      <c r="AY1528" s="17" t="s">
        <v>142</v>
      </c>
      <c r="BE1528" s="228">
        <f>IF(N1528="základní",J1528,0)</f>
        <v>0</v>
      </c>
      <c r="BF1528" s="228">
        <f>IF(N1528="snížená",J1528,0)</f>
        <v>0</v>
      </c>
      <c r="BG1528" s="228">
        <f>IF(N1528="zákl. přenesená",J1528,0)</f>
        <v>0</v>
      </c>
      <c r="BH1528" s="228">
        <f>IF(N1528="sníž. přenesená",J1528,0)</f>
        <v>0</v>
      </c>
      <c r="BI1528" s="228">
        <f>IF(N1528="nulová",J1528,0)</f>
        <v>0</v>
      </c>
      <c r="BJ1528" s="17" t="s">
        <v>150</v>
      </c>
      <c r="BK1528" s="228">
        <f>ROUND(I1528*H1528,2)</f>
        <v>0</v>
      </c>
      <c r="BL1528" s="17" t="s">
        <v>265</v>
      </c>
      <c r="BM1528" s="227" t="s">
        <v>1533</v>
      </c>
    </row>
    <row r="1529" s="13" customFormat="1">
      <c r="A1529" s="13"/>
      <c r="B1529" s="229"/>
      <c r="C1529" s="230"/>
      <c r="D1529" s="231" t="s">
        <v>152</v>
      </c>
      <c r="E1529" s="232" t="s">
        <v>1</v>
      </c>
      <c r="F1529" s="233" t="s">
        <v>193</v>
      </c>
      <c r="G1529" s="230"/>
      <c r="H1529" s="232" t="s">
        <v>1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152</v>
      </c>
      <c r="AU1529" s="239" t="s">
        <v>150</v>
      </c>
      <c r="AV1529" s="13" t="s">
        <v>81</v>
      </c>
      <c r="AW1529" s="13" t="s">
        <v>30</v>
      </c>
      <c r="AX1529" s="13" t="s">
        <v>73</v>
      </c>
      <c r="AY1529" s="239" t="s">
        <v>142</v>
      </c>
    </row>
    <row r="1530" s="14" customFormat="1">
      <c r="A1530" s="14"/>
      <c r="B1530" s="240"/>
      <c r="C1530" s="241"/>
      <c r="D1530" s="231" t="s">
        <v>152</v>
      </c>
      <c r="E1530" s="242" t="s">
        <v>1</v>
      </c>
      <c r="F1530" s="243" t="s">
        <v>194</v>
      </c>
      <c r="G1530" s="241"/>
      <c r="H1530" s="244">
        <v>13.821999999999999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152</v>
      </c>
      <c r="AU1530" s="250" t="s">
        <v>150</v>
      </c>
      <c r="AV1530" s="14" t="s">
        <v>150</v>
      </c>
      <c r="AW1530" s="14" t="s">
        <v>30</v>
      </c>
      <c r="AX1530" s="14" t="s">
        <v>73</v>
      </c>
      <c r="AY1530" s="250" t="s">
        <v>142</v>
      </c>
    </row>
    <row r="1531" s="13" customFormat="1">
      <c r="A1531" s="13"/>
      <c r="B1531" s="229"/>
      <c r="C1531" s="230"/>
      <c r="D1531" s="231" t="s">
        <v>152</v>
      </c>
      <c r="E1531" s="232" t="s">
        <v>1</v>
      </c>
      <c r="F1531" s="233" t="s">
        <v>293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152</v>
      </c>
      <c r="AU1531" s="239" t="s">
        <v>150</v>
      </c>
      <c r="AV1531" s="13" t="s">
        <v>81</v>
      </c>
      <c r="AW1531" s="13" t="s">
        <v>30</v>
      </c>
      <c r="AX1531" s="13" t="s">
        <v>73</v>
      </c>
      <c r="AY1531" s="239" t="s">
        <v>142</v>
      </c>
    </row>
    <row r="1532" s="14" customFormat="1">
      <c r="A1532" s="14"/>
      <c r="B1532" s="240"/>
      <c r="C1532" s="241"/>
      <c r="D1532" s="231" t="s">
        <v>152</v>
      </c>
      <c r="E1532" s="242" t="s">
        <v>1</v>
      </c>
      <c r="F1532" s="243" t="s">
        <v>196</v>
      </c>
      <c r="G1532" s="241"/>
      <c r="H1532" s="244">
        <v>3.9670000000000001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152</v>
      </c>
      <c r="AU1532" s="250" t="s">
        <v>150</v>
      </c>
      <c r="AV1532" s="14" t="s">
        <v>150</v>
      </c>
      <c r="AW1532" s="14" t="s">
        <v>30</v>
      </c>
      <c r="AX1532" s="14" t="s">
        <v>73</v>
      </c>
      <c r="AY1532" s="250" t="s">
        <v>142</v>
      </c>
    </row>
    <row r="1533" s="15" customFormat="1">
      <c r="A1533" s="15"/>
      <c r="B1533" s="262"/>
      <c r="C1533" s="263"/>
      <c r="D1533" s="231" t="s">
        <v>152</v>
      </c>
      <c r="E1533" s="264" t="s">
        <v>1</v>
      </c>
      <c r="F1533" s="265" t="s">
        <v>173</v>
      </c>
      <c r="G1533" s="263"/>
      <c r="H1533" s="266">
        <v>17.789000000000001</v>
      </c>
      <c r="I1533" s="267"/>
      <c r="J1533" s="263"/>
      <c r="K1533" s="263"/>
      <c r="L1533" s="268"/>
      <c r="M1533" s="269"/>
      <c r="N1533" s="270"/>
      <c r="O1533" s="270"/>
      <c r="P1533" s="270"/>
      <c r="Q1533" s="270"/>
      <c r="R1533" s="270"/>
      <c r="S1533" s="270"/>
      <c r="T1533" s="271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72" t="s">
        <v>152</v>
      </c>
      <c r="AU1533" s="272" t="s">
        <v>150</v>
      </c>
      <c r="AV1533" s="15" t="s">
        <v>149</v>
      </c>
      <c r="AW1533" s="15" t="s">
        <v>30</v>
      </c>
      <c r="AX1533" s="15" t="s">
        <v>81</v>
      </c>
      <c r="AY1533" s="272" t="s">
        <v>142</v>
      </c>
    </row>
    <row r="1534" s="2" customFormat="1" ht="14.4" customHeight="1">
      <c r="A1534" s="38"/>
      <c r="B1534" s="39"/>
      <c r="C1534" s="215" t="s">
        <v>1534</v>
      </c>
      <c r="D1534" s="215" t="s">
        <v>145</v>
      </c>
      <c r="E1534" s="216" t="s">
        <v>1535</v>
      </c>
      <c r="F1534" s="217" t="s">
        <v>1536</v>
      </c>
      <c r="G1534" s="218" t="s">
        <v>286</v>
      </c>
      <c r="H1534" s="219">
        <v>5.2000000000000002</v>
      </c>
      <c r="I1534" s="220"/>
      <c r="J1534" s="221">
        <f>ROUND(I1534*H1534,2)</f>
        <v>0</v>
      </c>
      <c r="K1534" s="222"/>
      <c r="L1534" s="44"/>
      <c r="M1534" s="223" t="s">
        <v>1</v>
      </c>
      <c r="N1534" s="224" t="s">
        <v>39</v>
      </c>
      <c r="O1534" s="91"/>
      <c r="P1534" s="225">
        <f>O1534*H1534</f>
        <v>0</v>
      </c>
      <c r="Q1534" s="225">
        <v>0.00019000000000000001</v>
      </c>
      <c r="R1534" s="225">
        <f>Q1534*H1534</f>
        <v>0.00098800000000000016</v>
      </c>
      <c r="S1534" s="225">
        <v>0</v>
      </c>
      <c r="T1534" s="226">
        <f>S1534*H1534</f>
        <v>0</v>
      </c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R1534" s="227" t="s">
        <v>265</v>
      </c>
      <c r="AT1534" s="227" t="s">
        <v>145</v>
      </c>
      <c r="AU1534" s="227" t="s">
        <v>150</v>
      </c>
      <c r="AY1534" s="17" t="s">
        <v>142</v>
      </c>
      <c r="BE1534" s="228">
        <f>IF(N1534="základní",J1534,0)</f>
        <v>0</v>
      </c>
      <c r="BF1534" s="228">
        <f>IF(N1534="snížená",J1534,0)</f>
        <v>0</v>
      </c>
      <c r="BG1534" s="228">
        <f>IF(N1534="zákl. přenesená",J1534,0)</f>
        <v>0</v>
      </c>
      <c r="BH1534" s="228">
        <f>IF(N1534="sníž. přenesená",J1534,0)</f>
        <v>0</v>
      </c>
      <c r="BI1534" s="228">
        <f>IF(N1534="nulová",J1534,0)</f>
        <v>0</v>
      </c>
      <c r="BJ1534" s="17" t="s">
        <v>150</v>
      </c>
      <c r="BK1534" s="228">
        <f>ROUND(I1534*H1534,2)</f>
        <v>0</v>
      </c>
      <c r="BL1534" s="17" t="s">
        <v>265</v>
      </c>
      <c r="BM1534" s="227" t="s">
        <v>1537</v>
      </c>
    </row>
    <row r="1535" s="13" customFormat="1">
      <c r="A1535" s="13"/>
      <c r="B1535" s="229"/>
      <c r="C1535" s="230"/>
      <c r="D1535" s="231" t="s">
        <v>152</v>
      </c>
      <c r="E1535" s="232" t="s">
        <v>1</v>
      </c>
      <c r="F1535" s="233" t="s">
        <v>193</v>
      </c>
      <c r="G1535" s="230"/>
      <c r="H1535" s="232" t="s">
        <v>1</v>
      </c>
      <c r="I1535" s="234"/>
      <c r="J1535" s="230"/>
      <c r="K1535" s="230"/>
      <c r="L1535" s="235"/>
      <c r="M1535" s="236"/>
      <c r="N1535" s="237"/>
      <c r="O1535" s="237"/>
      <c r="P1535" s="237"/>
      <c r="Q1535" s="237"/>
      <c r="R1535" s="237"/>
      <c r="S1535" s="237"/>
      <c r="T1535" s="23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9" t="s">
        <v>152</v>
      </c>
      <c r="AU1535" s="239" t="s">
        <v>150</v>
      </c>
      <c r="AV1535" s="13" t="s">
        <v>81</v>
      </c>
      <c r="AW1535" s="13" t="s">
        <v>30</v>
      </c>
      <c r="AX1535" s="13" t="s">
        <v>73</v>
      </c>
      <c r="AY1535" s="239" t="s">
        <v>142</v>
      </c>
    </row>
    <row r="1536" s="14" customFormat="1">
      <c r="A1536" s="14"/>
      <c r="B1536" s="240"/>
      <c r="C1536" s="241"/>
      <c r="D1536" s="231" t="s">
        <v>152</v>
      </c>
      <c r="E1536" s="242" t="s">
        <v>1</v>
      </c>
      <c r="F1536" s="243" t="s">
        <v>1538</v>
      </c>
      <c r="G1536" s="241"/>
      <c r="H1536" s="244">
        <v>5.2000000000000002</v>
      </c>
      <c r="I1536" s="245"/>
      <c r="J1536" s="241"/>
      <c r="K1536" s="241"/>
      <c r="L1536" s="246"/>
      <c r="M1536" s="247"/>
      <c r="N1536" s="248"/>
      <c r="O1536" s="248"/>
      <c r="P1536" s="248"/>
      <c r="Q1536" s="248"/>
      <c r="R1536" s="248"/>
      <c r="S1536" s="248"/>
      <c r="T1536" s="24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0" t="s">
        <v>152</v>
      </c>
      <c r="AU1536" s="250" t="s">
        <v>150</v>
      </c>
      <c r="AV1536" s="14" t="s">
        <v>150</v>
      </c>
      <c r="AW1536" s="14" t="s">
        <v>30</v>
      </c>
      <c r="AX1536" s="14" t="s">
        <v>81</v>
      </c>
      <c r="AY1536" s="250" t="s">
        <v>142</v>
      </c>
    </row>
    <row r="1537" s="2" customFormat="1" ht="14.4" customHeight="1">
      <c r="A1537" s="38"/>
      <c r="B1537" s="39"/>
      <c r="C1537" s="215" t="s">
        <v>1539</v>
      </c>
      <c r="D1537" s="215" t="s">
        <v>145</v>
      </c>
      <c r="E1537" s="216" t="s">
        <v>1540</v>
      </c>
      <c r="F1537" s="217" t="s">
        <v>1541</v>
      </c>
      <c r="G1537" s="218" t="s">
        <v>164</v>
      </c>
      <c r="H1537" s="219">
        <v>4</v>
      </c>
      <c r="I1537" s="220"/>
      <c r="J1537" s="221">
        <f>ROUND(I1537*H1537,2)</f>
        <v>0</v>
      </c>
      <c r="K1537" s="222"/>
      <c r="L1537" s="44"/>
      <c r="M1537" s="223" t="s">
        <v>1</v>
      </c>
      <c r="N1537" s="224" t="s">
        <v>39</v>
      </c>
      <c r="O1537" s="91"/>
      <c r="P1537" s="225">
        <f>O1537*H1537</f>
        <v>0</v>
      </c>
      <c r="Q1537" s="225">
        <v>0.00018000000000000001</v>
      </c>
      <c r="R1537" s="225">
        <f>Q1537*H1537</f>
        <v>0.00072000000000000005</v>
      </c>
      <c r="S1537" s="225">
        <v>0</v>
      </c>
      <c r="T1537" s="226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7" t="s">
        <v>265</v>
      </c>
      <c r="AT1537" s="227" t="s">
        <v>145</v>
      </c>
      <c r="AU1537" s="227" t="s">
        <v>150</v>
      </c>
      <c r="AY1537" s="17" t="s">
        <v>142</v>
      </c>
      <c r="BE1537" s="228">
        <f>IF(N1537="základní",J1537,0)</f>
        <v>0</v>
      </c>
      <c r="BF1537" s="228">
        <f>IF(N1537="snížená",J1537,0)</f>
        <v>0</v>
      </c>
      <c r="BG1537" s="228">
        <f>IF(N1537="zákl. přenesená",J1537,0)</f>
        <v>0</v>
      </c>
      <c r="BH1537" s="228">
        <f>IF(N1537="sníž. přenesená",J1537,0)</f>
        <v>0</v>
      </c>
      <c r="BI1537" s="228">
        <f>IF(N1537="nulová",J1537,0)</f>
        <v>0</v>
      </c>
      <c r="BJ1537" s="17" t="s">
        <v>150</v>
      </c>
      <c r="BK1537" s="228">
        <f>ROUND(I1537*H1537,2)</f>
        <v>0</v>
      </c>
      <c r="BL1537" s="17" t="s">
        <v>265</v>
      </c>
      <c r="BM1537" s="227" t="s">
        <v>1542</v>
      </c>
    </row>
    <row r="1538" s="13" customFormat="1">
      <c r="A1538" s="13"/>
      <c r="B1538" s="229"/>
      <c r="C1538" s="230"/>
      <c r="D1538" s="231" t="s">
        <v>152</v>
      </c>
      <c r="E1538" s="232" t="s">
        <v>1</v>
      </c>
      <c r="F1538" s="233" t="s">
        <v>1543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152</v>
      </c>
      <c r="AU1538" s="239" t="s">
        <v>150</v>
      </c>
      <c r="AV1538" s="13" t="s">
        <v>81</v>
      </c>
      <c r="AW1538" s="13" t="s">
        <v>30</v>
      </c>
      <c r="AX1538" s="13" t="s">
        <v>73</v>
      </c>
      <c r="AY1538" s="239" t="s">
        <v>142</v>
      </c>
    </row>
    <row r="1539" s="14" customFormat="1">
      <c r="A1539" s="14"/>
      <c r="B1539" s="240"/>
      <c r="C1539" s="241"/>
      <c r="D1539" s="231" t="s">
        <v>152</v>
      </c>
      <c r="E1539" s="242" t="s">
        <v>1</v>
      </c>
      <c r="F1539" s="243" t="s">
        <v>765</v>
      </c>
      <c r="G1539" s="241"/>
      <c r="H1539" s="244">
        <v>4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152</v>
      </c>
      <c r="AU1539" s="250" t="s">
        <v>150</v>
      </c>
      <c r="AV1539" s="14" t="s">
        <v>150</v>
      </c>
      <c r="AW1539" s="14" t="s">
        <v>30</v>
      </c>
      <c r="AX1539" s="14" t="s">
        <v>81</v>
      </c>
      <c r="AY1539" s="250" t="s">
        <v>142</v>
      </c>
    </row>
    <row r="1540" s="2" customFormat="1" ht="14.4" customHeight="1">
      <c r="A1540" s="38"/>
      <c r="B1540" s="39"/>
      <c r="C1540" s="215" t="s">
        <v>1544</v>
      </c>
      <c r="D1540" s="215" t="s">
        <v>145</v>
      </c>
      <c r="E1540" s="216" t="s">
        <v>1545</v>
      </c>
      <c r="F1540" s="217" t="s">
        <v>1546</v>
      </c>
      <c r="G1540" s="218" t="s">
        <v>169</v>
      </c>
      <c r="H1540" s="219">
        <v>8.8089999999999993</v>
      </c>
      <c r="I1540" s="220"/>
      <c r="J1540" s="221">
        <f>ROUND(I1540*H1540,2)</f>
        <v>0</v>
      </c>
      <c r="K1540" s="222"/>
      <c r="L1540" s="44"/>
      <c r="M1540" s="223" t="s">
        <v>1</v>
      </c>
      <c r="N1540" s="224" t="s">
        <v>39</v>
      </c>
      <c r="O1540" s="91"/>
      <c r="P1540" s="225">
        <f>O1540*H1540</f>
        <v>0</v>
      </c>
      <c r="Q1540" s="225">
        <v>0.0074999999999999997</v>
      </c>
      <c r="R1540" s="225">
        <f>Q1540*H1540</f>
        <v>0.066067499999999987</v>
      </c>
      <c r="S1540" s="225">
        <v>0</v>
      </c>
      <c r="T1540" s="226">
        <f>S1540*H1540</f>
        <v>0</v>
      </c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  <c r="AE1540" s="38"/>
      <c r="AR1540" s="227" t="s">
        <v>265</v>
      </c>
      <c r="AT1540" s="227" t="s">
        <v>145</v>
      </c>
      <c r="AU1540" s="227" t="s">
        <v>150</v>
      </c>
      <c r="AY1540" s="17" t="s">
        <v>142</v>
      </c>
      <c r="BE1540" s="228">
        <f>IF(N1540="základní",J1540,0)</f>
        <v>0</v>
      </c>
      <c r="BF1540" s="228">
        <f>IF(N1540="snížená",J1540,0)</f>
        <v>0</v>
      </c>
      <c r="BG1540" s="228">
        <f>IF(N1540="zákl. přenesená",J1540,0)</f>
        <v>0</v>
      </c>
      <c r="BH1540" s="228">
        <f>IF(N1540="sníž. přenesená",J1540,0)</f>
        <v>0</v>
      </c>
      <c r="BI1540" s="228">
        <f>IF(N1540="nulová",J1540,0)</f>
        <v>0</v>
      </c>
      <c r="BJ1540" s="17" t="s">
        <v>150</v>
      </c>
      <c r="BK1540" s="228">
        <f>ROUND(I1540*H1540,2)</f>
        <v>0</v>
      </c>
      <c r="BL1540" s="17" t="s">
        <v>265</v>
      </c>
      <c r="BM1540" s="227" t="s">
        <v>1547</v>
      </c>
    </row>
    <row r="1541" s="13" customFormat="1">
      <c r="A1541" s="13"/>
      <c r="B1541" s="229"/>
      <c r="C1541" s="230"/>
      <c r="D1541" s="231" t="s">
        <v>152</v>
      </c>
      <c r="E1541" s="232" t="s">
        <v>1</v>
      </c>
      <c r="F1541" s="233" t="s">
        <v>201</v>
      </c>
      <c r="G1541" s="230"/>
      <c r="H1541" s="232" t="s">
        <v>1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152</v>
      </c>
      <c r="AU1541" s="239" t="s">
        <v>150</v>
      </c>
      <c r="AV1541" s="13" t="s">
        <v>81</v>
      </c>
      <c r="AW1541" s="13" t="s">
        <v>30</v>
      </c>
      <c r="AX1541" s="13" t="s">
        <v>73</v>
      </c>
      <c r="AY1541" s="239" t="s">
        <v>142</v>
      </c>
    </row>
    <row r="1542" s="14" customFormat="1">
      <c r="A1542" s="14"/>
      <c r="B1542" s="240"/>
      <c r="C1542" s="241"/>
      <c r="D1542" s="231" t="s">
        <v>152</v>
      </c>
      <c r="E1542" s="242" t="s">
        <v>1</v>
      </c>
      <c r="F1542" s="243" t="s">
        <v>202</v>
      </c>
      <c r="G1542" s="241"/>
      <c r="H1542" s="244">
        <v>4.5069999999999997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152</v>
      </c>
      <c r="AU1542" s="250" t="s">
        <v>150</v>
      </c>
      <c r="AV1542" s="14" t="s">
        <v>150</v>
      </c>
      <c r="AW1542" s="14" t="s">
        <v>30</v>
      </c>
      <c r="AX1542" s="14" t="s">
        <v>73</v>
      </c>
      <c r="AY1542" s="250" t="s">
        <v>142</v>
      </c>
    </row>
    <row r="1543" s="13" customFormat="1">
      <c r="A1543" s="13"/>
      <c r="B1543" s="229"/>
      <c r="C1543" s="230"/>
      <c r="D1543" s="231" t="s">
        <v>152</v>
      </c>
      <c r="E1543" s="232" t="s">
        <v>1</v>
      </c>
      <c r="F1543" s="233" t="s">
        <v>203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152</v>
      </c>
      <c r="AU1543" s="239" t="s">
        <v>150</v>
      </c>
      <c r="AV1543" s="13" t="s">
        <v>81</v>
      </c>
      <c r="AW1543" s="13" t="s">
        <v>30</v>
      </c>
      <c r="AX1543" s="13" t="s">
        <v>73</v>
      </c>
      <c r="AY1543" s="239" t="s">
        <v>142</v>
      </c>
    </row>
    <row r="1544" s="14" customFormat="1">
      <c r="A1544" s="14"/>
      <c r="B1544" s="240"/>
      <c r="C1544" s="241"/>
      <c r="D1544" s="231" t="s">
        <v>152</v>
      </c>
      <c r="E1544" s="242" t="s">
        <v>1</v>
      </c>
      <c r="F1544" s="243" t="s">
        <v>204</v>
      </c>
      <c r="G1544" s="241"/>
      <c r="H1544" s="244">
        <v>1.5900000000000001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152</v>
      </c>
      <c r="AU1544" s="250" t="s">
        <v>150</v>
      </c>
      <c r="AV1544" s="14" t="s">
        <v>150</v>
      </c>
      <c r="AW1544" s="14" t="s">
        <v>30</v>
      </c>
      <c r="AX1544" s="14" t="s">
        <v>73</v>
      </c>
      <c r="AY1544" s="250" t="s">
        <v>142</v>
      </c>
    </row>
    <row r="1545" s="13" customFormat="1">
      <c r="A1545" s="13"/>
      <c r="B1545" s="229"/>
      <c r="C1545" s="230"/>
      <c r="D1545" s="231" t="s">
        <v>152</v>
      </c>
      <c r="E1545" s="232" t="s">
        <v>1</v>
      </c>
      <c r="F1545" s="233" t="s">
        <v>197</v>
      </c>
      <c r="G1545" s="230"/>
      <c r="H1545" s="232" t="s">
        <v>1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152</v>
      </c>
      <c r="AU1545" s="239" t="s">
        <v>150</v>
      </c>
      <c r="AV1545" s="13" t="s">
        <v>81</v>
      </c>
      <c r="AW1545" s="13" t="s">
        <v>30</v>
      </c>
      <c r="AX1545" s="13" t="s">
        <v>73</v>
      </c>
      <c r="AY1545" s="239" t="s">
        <v>142</v>
      </c>
    </row>
    <row r="1546" s="14" customFormat="1">
      <c r="A1546" s="14"/>
      <c r="B1546" s="240"/>
      <c r="C1546" s="241"/>
      <c r="D1546" s="231" t="s">
        <v>152</v>
      </c>
      <c r="E1546" s="242" t="s">
        <v>1</v>
      </c>
      <c r="F1546" s="243" t="s">
        <v>198</v>
      </c>
      <c r="G1546" s="241"/>
      <c r="H1546" s="244">
        <v>2.7120000000000002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152</v>
      </c>
      <c r="AU1546" s="250" t="s">
        <v>150</v>
      </c>
      <c r="AV1546" s="14" t="s">
        <v>150</v>
      </c>
      <c r="AW1546" s="14" t="s">
        <v>30</v>
      </c>
      <c r="AX1546" s="14" t="s">
        <v>73</v>
      </c>
      <c r="AY1546" s="250" t="s">
        <v>142</v>
      </c>
    </row>
    <row r="1547" s="15" customFormat="1">
      <c r="A1547" s="15"/>
      <c r="B1547" s="262"/>
      <c r="C1547" s="263"/>
      <c r="D1547" s="231" t="s">
        <v>152</v>
      </c>
      <c r="E1547" s="264" t="s">
        <v>1</v>
      </c>
      <c r="F1547" s="265" t="s">
        <v>173</v>
      </c>
      <c r="G1547" s="263"/>
      <c r="H1547" s="266">
        <v>8.8089999999999993</v>
      </c>
      <c r="I1547" s="267"/>
      <c r="J1547" s="263"/>
      <c r="K1547" s="263"/>
      <c r="L1547" s="268"/>
      <c r="M1547" s="269"/>
      <c r="N1547" s="270"/>
      <c r="O1547" s="270"/>
      <c r="P1547" s="270"/>
      <c r="Q1547" s="270"/>
      <c r="R1547" s="270"/>
      <c r="S1547" s="270"/>
      <c r="T1547" s="271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72" t="s">
        <v>152</v>
      </c>
      <c r="AU1547" s="272" t="s">
        <v>150</v>
      </c>
      <c r="AV1547" s="15" t="s">
        <v>149</v>
      </c>
      <c r="AW1547" s="15" t="s">
        <v>30</v>
      </c>
      <c r="AX1547" s="15" t="s">
        <v>81</v>
      </c>
      <c r="AY1547" s="272" t="s">
        <v>142</v>
      </c>
    </row>
    <row r="1548" s="2" customFormat="1" ht="24.15" customHeight="1">
      <c r="A1548" s="38"/>
      <c r="B1548" s="39"/>
      <c r="C1548" s="215" t="s">
        <v>1548</v>
      </c>
      <c r="D1548" s="215" t="s">
        <v>145</v>
      </c>
      <c r="E1548" s="216" t="s">
        <v>1549</v>
      </c>
      <c r="F1548" s="217" t="s">
        <v>1550</v>
      </c>
      <c r="G1548" s="218" t="s">
        <v>148</v>
      </c>
      <c r="H1548" s="219">
        <v>0.98999999999999999</v>
      </c>
      <c r="I1548" s="220"/>
      <c r="J1548" s="221">
        <f>ROUND(I1548*H1548,2)</f>
        <v>0</v>
      </c>
      <c r="K1548" s="222"/>
      <c r="L1548" s="44"/>
      <c r="M1548" s="223" t="s">
        <v>1</v>
      </c>
      <c r="N1548" s="224" t="s">
        <v>39</v>
      </c>
      <c r="O1548" s="91"/>
      <c r="P1548" s="225">
        <f>O1548*H1548</f>
        <v>0</v>
      </c>
      <c r="Q1548" s="225">
        <v>0</v>
      </c>
      <c r="R1548" s="225">
        <f>Q1548*H1548</f>
        <v>0</v>
      </c>
      <c r="S1548" s="225">
        <v>0</v>
      </c>
      <c r="T1548" s="226">
        <f>S1548*H1548</f>
        <v>0</v>
      </c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R1548" s="227" t="s">
        <v>265</v>
      </c>
      <c r="AT1548" s="227" t="s">
        <v>145</v>
      </c>
      <c r="AU1548" s="227" t="s">
        <v>150</v>
      </c>
      <c r="AY1548" s="17" t="s">
        <v>142</v>
      </c>
      <c r="BE1548" s="228">
        <f>IF(N1548="základní",J1548,0)</f>
        <v>0</v>
      </c>
      <c r="BF1548" s="228">
        <f>IF(N1548="snížená",J1548,0)</f>
        <v>0</v>
      </c>
      <c r="BG1548" s="228">
        <f>IF(N1548="zákl. přenesená",J1548,0)</f>
        <v>0</v>
      </c>
      <c r="BH1548" s="228">
        <f>IF(N1548="sníž. přenesená",J1548,0)</f>
        <v>0</v>
      </c>
      <c r="BI1548" s="228">
        <f>IF(N1548="nulová",J1548,0)</f>
        <v>0</v>
      </c>
      <c r="BJ1548" s="17" t="s">
        <v>150</v>
      </c>
      <c r="BK1548" s="228">
        <f>ROUND(I1548*H1548,2)</f>
        <v>0</v>
      </c>
      <c r="BL1548" s="17" t="s">
        <v>265</v>
      </c>
      <c r="BM1548" s="227" t="s">
        <v>1551</v>
      </c>
    </row>
    <row r="1549" s="2" customFormat="1" ht="24.15" customHeight="1">
      <c r="A1549" s="38"/>
      <c r="B1549" s="39"/>
      <c r="C1549" s="215" t="s">
        <v>1552</v>
      </c>
      <c r="D1549" s="215" t="s">
        <v>145</v>
      </c>
      <c r="E1549" s="216" t="s">
        <v>1553</v>
      </c>
      <c r="F1549" s="217" t="s">
        <v>1554</v>
      </c>
      <c r="G1549" s="218" t="s">
        <v>148</v>
      </c>
      <c r="H1549" s="219">
        <v>0.98999999999999999</v>
      </c>
      <c r="I1549" s="220"/>
      <c r="J1549" s="221">
        <f>ROUND(I1549*H1549,2)</f>
        <v>0</v>
      </c>
      <c r="K1549" s="222"/>
      <c r="L1549" s="44"/>
      <c r="M1549" s="223" t="s">
        <v>1</v>
      </c>
      <c r="N1549" s="224" t="s">
        <v>39</v>
      </c>
      <c r="O1549" s="91"/>
      <c r="P1549" s="225">
        <f>O1549*H1549</f>
        <v>0</v>
      </c>
      <c r="Q1549" s="225">
        <v>0</v>
      </c>
      <c r="R1549" s="225">
        <f>Q1549*H1549</f>
        <v>0</v>
      </c>
      <c r="S1549" s="225">
        <v>0</v>
      </c>
      <c r="T1549" s="226">
        <f>S1549*H1549</f>
        <v>0</v>
      </c>
      <c r="U1549" s="38"/>
      <c r="V1549" s="38"/>
      <c r="W1549" s="38"/>
      <c r="X1549" s="38"/>
      <c r="Y1549" s="38"/>
      <c r="Z1549" s="38"/>
      <c r="AA1549" s="38"/>
      <c r="AB1549" s="38"/>
      <c r="AC1549" s="38"/>
      <c r="AD1549" s="38"/>
      <c r="AE1549" s="38"/>
      <c r="AR1549" s="227" t="s">
        <v>265</v>
      </c>
      <c r="AT1549" s="227" t="s">
        <v>145</v>
      </c>
      <c r="AU1549" s="227" t="s">
        <v>150</v>
      </c>
      <c r="AY1549" s="17" t="s">
        <v>142</v>
      </c>
      <c r="BE1549" s="228">
        <f>IF(N1549="základní",J1549,0)</f>
        <v>0</v>
      </c>
      <c r="BF1549" s="228">
        <f>IF(N1549="snížená",J1549,0)</f>
        <v>0</v>
      </c>
      <c r="BG1549" s="228">
        <f>IF(N1549="zákl. přenesená",J1549,0)</f>
        <v>0</v>
      </c>
      <c r="BH1549" s="228">
        <f>IF(N1549="sníž. přenesená",J1549,0)</f>
        <v>0</v>
      </c>
      <c r="BI1549" s="228">
        <f>IF(N1549="nulová",J1549,0)</f>
        <v>0</v>
      </c>
      <c r="BJ1549" s="17" t="s">
        <v>150</v>
      </c>
      <c r="BK1549" s="228">
        <f>ROUND(I1549*H1549,2)</f>
        <v>0</v>
      </c>
      <c r="BL1549" s="17" t="s">
        <v>265</v>
      </c>
      <c r="BM1549" s="227" t="s">
        <v>1555</v>
      </c>
    </row>
    <row r="1550" s="12" customFormat="1" ht="22.8" customHeight="1">
      <c r="A1550" s="12"/>
      <c r="B1550" s="199"/>
      <c r="C1550" s="200"/>
      <c r="D1550" s="201" t="s">
        <v>72</v>
      </c>
      <c r="E1550" s="213" t="s">
        <v>1556</v>
      </c>
      <c r="F1550" s="213" t="s">
        <v>1557</v>
      </c>
      <c r="G1550" s="200"/>
      <c r="H1550" s="200"/>
      <c r="I1550" s="203"/>
      <c r="J1550" s="214">
        <f>BK1550</f>
        <v>0</v>
      </c>
      <c r="K1550" s="200"/>
      <c r="L1550" s="205"/>
      <c r="M1550" s="206"/>
      <c r="N1550" s="207"/>
      <c r="O1550" s="207"/>
      <c r="P1550" s="208">
        <f>SUM(P1551:P1594)</f>
        <v>0</v>
      </c>
      <c r="Q1550" s="207"/>
      <c r="R1550" s="208">
        <f>SUM(R1551:R1594)</f>
        <v>0.39365322000000003</v>
      </c>
      <c r="S1550" s="207"/>
      <c r="T1550" s="209">
        <f>SUM(T1551:T1594)</f>
        <v>1.1726190000000001</v>
      </c>
      <c r="U1550" s="12"/>
      <c r="V1550" s="12"/>
      <c r="W1550" s="12"/>
      <c r="X1550" s="12"/>
      <c r="Y1550" s="12"/>
      <c r="Z1550" s="12"/>
      <c r="AA1550" s="12"/>
      <c r="AB1550" s="12"/>
      <c r="AC1550" s="12"/>
      <c r="AD1550" s="12"/>
      <c r="AE1550" s="12"/>
      <c r="AR1550" s="210" t="s">
        <v>150</v>
      </c>
      <c r="AT1550" s="211" t="s">
        <v>72</v>
      </c>
      <c r="AU1550" s="211" t="s">
        <v>81</v>
      </c>
      <c r="AY1550" s="210" t="s">
        <v>142</v>
      </c>
      <c r="BK1550" s="212">
        <f>SUM(BK1551:BK1594)</f>
        <v>0</v>
      </c>
    </row>
    <row r="1551" s="2" customFormat="1" ht="14.4" customHeight="1">
      <c r="A1551" s="38"/>
      <c r="B1551" s="39"/>
      <c r="C1551" s="215" t="s">
        <v>1558</v>
      </c>
      <c r="D1551" s="215" t="s">
        <v>145</v>
      </c>
      <c r="E1551" s="216" t="s">
        <v>1559</v>
      </c>
      <c r="F1551" s="217" t="s">
        <v>1560</v>
      </c>
      <c r="G1551" s="218" t="s">
        <v>286</v>
      </c>
      <c r="H1551" s="219">
        <v>17.294</v>
      </c>
      <c r="I1551" s="220"/>
      <c r="J1551" s="221">
        <f>ROUND(I1551*H1551,2)</f>
        <v>0</v>
      </c>
      <c r="K1551" s="222"/>
      <c r="L1551" s="44"/>
      <c r="M1551" s="223" t="s">
        <v>1</v>
      </c>
      <c r="N1551" s="224" t="s">
        <v>39</v>
      </c>
      <c r="O1551" s="91"/>
      <c r="P1551" s="225">
        <f>O1551*H1551</f>
        <v>0</v>
      </c>
      <c r="Q1551" s="225">
        <v>0</v>
      </c>
      <c r="R1551" s="225">
        <f>Q1551*H1551</f>
        <v>0</v>
      </c>
      <c r="S1551" s="225">
        <v>0.001</v>
      </c>
      <c r="T1551" s="226">
        <f>S1551*H1551</f>
        <v>0.017294</v>
      </c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R1551" s="227" t="s">
        <v>265</v>
      </c>
      <c r="AT1551" s="227" t="s">
        <v>145</v>
      </c>
      <c r="AU1551" s="227" t="s">
        <v>150</v>
      </c>
      <c r="AY1551" s="17" t="s">
        <v>142</v>
      </c>
      <c r="BE1551" s="228">
        <f>IF(N1551="základní",J1551,0)</f>
        <v>0</v>
      </c>
      <c r="BF1551" s="228">
        <f>IF(N1551="snížená",J1551,0)</f>
        <v>0</v>
      </c>
      <c r="BG1551" s="228">
        <f>IF(N1551="zákl. přenesená",J1551,0)</f>
        <v>0</v>
      </c>
      <c r="BH1551" s="228">
        <f>IF(N1551="sníž. přenesená",J1551,0)</f>
        <v>0</v>
      </c>
      <c r="BI1551" s="228">
        <f>IF(N1551="nulová",J1551,0)</f>
        <v>0</v>
      </c>
      <c r="BJ1551" s="17" t="s">
        <v>150</v>
      </c>
      <c r="BK1551" s="228">
        <f>ROUND(I1551*H1551,2)</f>
        <v>0</v>
      </c>
      <c r="BL1551" s="17" t="s">
        <v>265</v>
      </c>
      <c r="BM1551" s="227" t="s">
        <v>1561</v>
      </c>
    </row>
    <row r="1552" s="13" customFormat="1">
      <c r="A1552" s="13"/>
      <c r="B1552" s="229"/>
      <c r="C1552" s="230"/>
      <c r="D1552" s="231" t="s">
        <v>152</v>
      </c>
      <c r="E1552" s="232" t="s">
        <v>1</v>
      </c>
      <c r="F1552" s="233" t="s">
        <v>199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152</v>
      </c>
      <c r="AU1552" s="239" t="s">
        <v>150</v>
      </c>
      <c r="AV1552" s="13" t="s">
        <v>81</v>
      </c>
      <c r="AW1552" s="13" t="s">
        <v>30</v>
      </c>
      <c r="AX1552" s="13" t="s">
        <v>73</v>
      </c>
      <c r="AY1552" s="239" t="s">
        <v>142</v>
      </c>
    </row>
    <row r="1553" s="14" customFormat="1">
      <c r="A1553" s="14"/>
      <c r="B1553" s="240"/>
      <c r="C1553" s="241"/>
      <c r="D1553" s="231" t="s">
        <v>152</v>
      </c>
      <c r="E1553" s="242" t="s">
        <v>1</v>
      </c>
      <c r="F1553" s="243" t="s">
        <v>1562</v>
      </c>
      <c r="G1553" s="241"/>
      <c r="H1553" s="244">
        <v>17.294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152</v>
      </c>
      <c r="AU1553" s="250" t="s">
        <v>150</v>
      </c>
      <c r="AV1553" s="14" t="s">
        <v>150</v>
      </c>
      <c r="AW1553" s="14" t="s">
        <v>30</v>
      </c>
      <c r="AX1553" s="14" t="s">
        <v>81</v>
      </c>
      <c r="AY1553" s="250" t="s">
        <v>142</v>
      </c>
    </row>
    <row r="1554" s="2" customFormat="1" ht="24.15" customHeight="1">
      <c r="A1554" s="38"/>
      <c r="B1554" s="39"/>
      <c r="C1554" s="215" t="s">
        <v>1563</v>
      </c>
      <c r="D1554" s="215" t="s">
        <v>145</v>
      </c>
      <c r="E1554" s="216" t="s">
        <v>1564</v>
      </c>
      <c r="F1554" s="217" t="s">
        <v>1565</v>
      </c>
      <c r="G1554" s="218" t="s">
        <v>286</v>
      </c>
      <c r="H1554" s="219">
        <v>52.473999999999997</v>
      </c>
      <c r="I1554" s="220"/>
      <c r="J1554" s="221">
        <f>ROUND(I1554*H1554,2)</f>
        <v>0</v>
      </c>
      <c r="K1554" s="222"/>
      <c r="L1554" s="44"/>
      <c r="M1554" s="223" t="s">
        <v>1</v>
      </c>
      <c r="N1554" s="224" t="s">
        <v>39</v>
      </c>
      <c r="O1554" s="91"/>
      <c r="P1554" s="225">
        <f>O1554*H1554</f>
        <v>0</v>
      </c>
      <c r="Q1554" s="225">
        <v>3.0000000000000001E-05</v>
      </c>
      <c r="R1554" s="225">
        <f>Q1554*H1554</f>
        <v>0.0015742199999999999</v>
      </c>
      <c r="S1554" s="225">
        <v>0</v>
      </c>
      <c r="T1554" s="226">
        <f>S1554*H1554</f>
        <v>0</v>
      </c>
      <c r="U1554" s="38"/>
      <c r="V1554" s="38"/>
      <c r="W1554" s="38"/>
      <c r="X1554" s="38"/>
      <c r="Y1554" s="38"/>
      <c r="Z1554" s="38"/>
      <c r="AA1554" s="38"/>
      <c r="AB1554" s="38"/>
      <c r="AC1554" s="38"/>
      <c r="AD1554" s="38"/>
      <c r="AE1554" s="38"/>
      <c r="AR1554" s="227" t="s">
        <v>265</v>
      </c>
      <c r="AT1554" s="227" t="s">
        <v>145</v>
      </c>
      <c r="AU1554" s="227" t="s">
        <v>150</v>
      </c>
      <c r="AY1554" s="17" t="s">
        <v>142</v>
      </c>
      <c r="BE1554" s="228">
        <f>IF(N1554="základní",J1554,0)</f>
        <v>0</v>
      </c>
      <c r="BF1554" s="228">
        <f>IF(N1554="snížená",J1554,0)</f>
        <v>0</v>
      </c>
      <c r="BG1554" s="228">
        <f>IF(N1554="zákl. přenesená",J1554,0)</f>
        <v>0</v>
      </c>
      <c r="BH1554" s="228">
        <f>IF(N1554="sníž. přenesená",J1554,0)</f>
        <v>0</v>
      </c>
      <c r="BI1554" s="228">
        <f>IF(N1554="nulová",J1554,0)</f>
        <v>0</v>
      </c>
      <c r="BJ1554" s="17" t="s">
        <v>150</v>
      </c>
      <c r="BK1554" s="228">
        <f>ROUND(I1554*H1554,2)</f>
        <v>0</v>
      </c>
      <c r="BL1554" s="17" t="s">
        <v>265</v>
      </c>
      <c r="BM1554" s="227" t="s">
        <v>1566</v>
      </c>
    </row>
    <row r="1555" s="13" customFormat="1">
      <c r="A1555" s="13"/>
      <c r="B1555" s="229"/>
      <c r="C1555" s="230"/>
      <c r="D1555" s="231" t="s">
        <v>152</v>
      </c>
      <c r="E1555" s="232" t="s">
        <v>1</v>
      </c>
      <c r="F1555" s="233" t="s">
        <v>189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152</v>
      </c>
      <c r="AU1555" s="239" t="s">
        <v>150</v>
      </c>
      <c r="AV1555" s="13" t="s">
        <v>81</v>
      </c>
      <c r="AW1555" s="13" t="s">
        <v>30</v>
      </c>
      <c r="AX1555" s="13" t="s">
        <v>73</v>
      </c>
      <c r="AY1555" s="239" t="s">
        <v>142</v>
      </c>
    </row>
    <row r="1556" s="14" customFormat="1">
      <c r="A1556" s="14"/>
      <c r="B1556" s="240"/>
      <c r="C1556" s="241"/>
      <c r="D1556" s="231" t="s">
        <v>152</v>
      </c>
      <c r="E1556" s="242" t="s">
        <v>1</v>
      </c>
      <c r="F1556" s="243" t="s">
        <v>470</v>
      </c>
      <c r="G1556" s="241"/>
      <c r="H1556" s="244">
        <v>17.199999999999999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152</v>
      </c>
      <c r="AU1556" s="250" t="s">
        <v>150</v>
      </c>
      <c r="AV1556" s="14" t="s">
        <v>150</v>
      </c>
      <c r="AW1556" s="14" t="s">
        <v>30</v>
      </c>
      <c r="AX1556" s="14" t="s">
        <v>73</v>
      </c>
      <c r="AY1556" s="250" t="s">
        <v>142</v>
      </c>
    </row>
    <row r="1557" s="13" customFormat="1">
      <c r="A1557" s="13"/>
      <c r="B1557" s="229"/>
      <c r="C1557" s="230"/>
      <c r="D1557" s="231" t="s">
        <v>152</v>
      </c>
      <c r="E1557" s="232" t="s">
        <v>1</v>
      </c>
      <c r="F1557" s="233" t="s">
        <v>191</v>
      </c>
      <c r="G1557" s="230"/>
      <c r="H1557" s="232" t="s">
        <v>1</v>
      </c>
      <c r="I1557" s="234"/>
      <c r="J1557" s="230"/>
      <c r="K1557" s="230"/>
      <c r="L1557" s="235"/>
      <c r="M1557" s="236"/>
      <c r="N1557" s="237"/>
      <c r="O1557" s="237"/>
      <c r="P1557" s="237"/>
      <c r="Q1557" s="237"/>
      <c r="R1557" s="237"/>
      <c r="S1557" s="237"/>
      <c r="T1557" s="23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9" t="s">
        <v>152</v>
      </c>
      <c r="AU1557" s="239" t="s">
        <v>150</v>
      </c>
      <c r="AV1557" s="13" t="s">
        <v>81</v>
      </c>
      <c r="AW1557" s="13" t="s">
        <v>30</v>
      </c>
      <c r="AX1557" s="13" t="s">
        <v>73</v>
      </c>
      <c r="AY1557" s="239" t="s">
        <v>142</v>
      </c>
    </row>
    <row r="1558" s="14" customFormat="1">
      <c r="A1558" s="14"/>
      <c r="B1558" s="240"/>
      <c r="C1558" s="241"/>
      <c r="D1558" s="231" t="s">
        <v>152</v>
      </c>
      <c r="E1558" s="242" t="s">
        <v>1</v>
      </c>
      <c r="F1558" s="243" t="s">
        <v>471</v>
      </c>
      <c r="G1558" s="241"/>
      <c r="H1558" s="244">
        <v>17.98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152</v>
      </c>
      <c r="AU1558" s="250" t="s">
        <v>150</v>
      </c>
      <c r="AV1558" s="14" t="s">
        <v>150</v>
      </c>
      <c r="AW1558" s="14" t="s">
        <v>30</v>
      </c>
      <c r="AX1558" s="14" t="s">
        <v>73</v>
      </c>
      <c r="AY1558" s="250" t="s">
        <v>142</v>
      </c>
    </row>
    <row r="1559" s="13" customFormat="1">
      <c r="A1559" s="13"/>
      <c r="B1559" s="229"/>
      <c r="C1559" s="230"/>
      <c r="D1559" s="231" t="s">
        <v>152</v>
      </c>
      <c r="E1559" s="232" t="s">
        <v>1</v>
      </c>
      <c r="F1559" s="233" t="s">
        <v>199</v>
      </c>
      <c r="G1559" s="230"/>
      <c r="H1559" s="232" t="s">
        <v>1</v>
      </c>
      <c r="I1559" s="234"/>
      <c r="J1559" s="230"/>
      <c r="K1559" s="230"/>
      <c r="L1559" s="235"/>
      <c r="M1559" s="236"/>
      <c r="N1559" s="237"/>
      <c r="O1559" s="237"/>
      <c r="P1559" s="237"/>
      <c r="Q1559" s="237"/>
      <c r="R1559" s="237"/>
      <c r="S1559" s="237"/>
      <c r="T1559" s="23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39" t="s">
        <v>152</v>
      </c>
      <c r="AU1559" s="239" t="s">
        <v>150</v>
      </c>
      <c r="AV1559" s="13" t="s">
        <v>81</v>
      </c>
      <c r="AW1559" s="13" t="s">
        <v>30</v>
      </c>
      <c r="AX1559" s="13" t="s">
        <v>73</v>
      </c>
      <c r="AY1559" s="239" t="s">
        <v>142</v>
      </c>
    </row>
    <row r="1560" s="14" customFormat="1">
      <c r="A1560" s="14"/>
      <c r="B1560" s="240"/>
      <c r="C1560" s="241"/>
      <c r="D1560" s="231" t="s">
        <v>152</v>
      </c>
      <c r="E1560" s="242" t="s">
        <v>1</v>
      </c>
      <c r="F1560" s="243" t="s">
        <v>1562</v>
      </c>
      <c r="G1560" s="241"/>
      <c r="H1560" s="244">
        <v>17.294</v>
      </c>
      <c r="I1560" s="245"/>
      <c r="J1560" s="241"/>
      <c r="K1560" s="241"/>
      <c r="L1560" s="246"/>
      <c r="M1560" s="247"/>
      <c r="N1560" s="248"/>
      <c r="O1560" s="248"/>
      <c r="P1560" s="248"/>
      <c r="Q1560" s="248"/>
      <c r="R1560" s="248"/>
      <c r="S1560" s="248"/>
      <c r="T1560" s="249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0" t="s">
        <v>152</v>
      </c>
      <c r="AU1560" s="250" t="s">
        <v>150</v>
      </c>
      <c r="AV1560" s="14" t="s">
        <v>150</v>
      </c>
      <c r="AW1560" s="14" t="s">
        <v>30</v>
      </c>
      <c r="AX1560" s="14" t="s">
        <v>73</v>
      </c>
      <c r="AY1560" s="250" t="s">
        <v>142</v>
      </c>
    </row>
    <row r="1561" s="15" customFormat="1">
      <c r="A1561" s="15"/>
      <c r="B1561" s="262"/>
      <c r="C1561" s="263"/>
      <c r="D1561" s="231" t="s">
        <v>152</v>
      </c>
      <c r="E1561" s="264" t="s">
        <v>1</v>
      </c>
      <c r="F1561" s="265" t="s">
        <v>173</v>
      </c>
      <c r="G1561" s="263"/>
      <c r="H1561" s="266">
        <v>52.473999999999997</v>
      </c>
      <c r="I1561" s="267"/>
      <c r="J1561" s="263"/>
      <c r="K1561" s="263"/>
      <c r="L1561" s="268"/>
      <c r="M1561" s="269"/>
      <c r="N1561" s="270"/>
      <c r="O1561" s="270"/>
      <c r="P1561" s="270"/>
      <c r="Q1561" s="270"/>
      <c r="R1561" s="270"/>
      <c r="S1561" s="270"/>
      <c r="T1561" s="271"/>
      <c r="U1561" s="15"/>
      <c r="V1561" s="15"/>
      <c r="W1561" s="15"/>
      <c r="X1561" s="15"/>
      <c r="Y1561" s="15"/>
      <c r="Z1561" s="15"/>
      <c r="AA1561" s="15"/>
      <c r="AB1561" s="15"/>
      <c r="AC1561" s="15"/>
      <c r="AD1561" s="15"/>
      <c r="AE1561" s="15"/>
      <c r="AT1561" s="272" t="s">
        <v>152</v>
      </c>
      <c r="AU1561" s="272" t="s">
        <v>150</v>
      </c>
      <c r="AV1561" s="15" t="s">
        <v>149</v>
      </c>
      <c r="AW1561" s="15" t="s">
        <v>30</v>
      </c>
      <c r="AX1561" s="15" t="s">
        <v>81</v>
      </c>
      <c r="AY1561" s="272" t="s">
        <v>142</v>
      </c>
    </row>
    <row r="1562" s="2" customFormat="1" ht="14.4" customHeight="1">
      <c r="A1562" s="38"/>
      <c r="B1562" s="39"/>
      <c r="C1562" s="251" t="s">
        <v>1567</v>
      </c>
      <c r="D1562" s="251" t="s">
        <v>155</v>
      </c>
      <c r="E1562" s="252" t="s">
        <v>1568</v>
      </c>
      <c r="F1562" s="253" t="s">
        <v>1569</v>
      </c>
      <c r="G1562" s="254" t="s">
        <v>286</v>
      </c>
      <c r="H1562" s="255">
        <v>57.720999999999997</v>
      </c>
      <c r="I1562" s="256"/>
      <c r="J1562" s="257">
        <f>ROUND(I1562*H1562,2)</f>
        <v>0</v>
      </c>
      <c r="K1562" s="258"/>
      <c r="L1562" s="259"/>
      <c r="M1562" s="260" t="s">
        <v>1</v>
      </c>
      <c r="N1562" s="261" t="s">
        <v>39</v>
      </c>
      <c r="O1562" s="91"/>
      <c r="P1562" s="225">
        <f>O1562*H1562</f>
        <v>0</v>
      </c>
      <c r="Q1562" s="225">
        <v>0.00020000000000000001</v>
      </c>
      <c r="R1562" s="225">
        <f>Q1562*H1562</f>
        <v>0.011544199999999999</v>
      </c>
      <c r="S1562" s="225">
        <v>0</v>
      </c>
      <c r="T1562" s="226">
        <f>S1562*H1562</f>
        <v>0</v>
      </c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R1562" s="227" t="s">
        <v>347</v>
      </c>
      <c r="AT1562" s="227" t="s">
        <v>155</v>
      </c>
      <c r="AU1562" s="227" t="s">
        <v>150</v>
      </c>
      <c r="AY1562" s="17" t="s">
        <v>142</v>
      </c>
      <c r="BE1562" s="228">
        <f>IF(N1562="základní",J1562,0)</f>
        <v>0</v>
      </c>
      <c r="BF1562" s="228">
        <f>IF(N1562="snížená",J1562,0)</f>
        <v>0</v>
      </c>
      <c r="BG1562" s="228">
        <f>IF(N1562="zákl. přenesená",J1562,0)</f>
        <v>0</v>
      </c>
      <c r="BH1562" s="228">
        <f>IF(N1562="sníž. přenesená",J1562,0)</f>
        <v>0</v>
      </c>
      <c r="BI1562" s="228">
        <f>IF(N1562="nulová",J1562,0)</f>
        <v>0</v>
      </c>
      <c r="BJ1562" s="17" t="s">
        <v>150</v>
      </c>
      <c r="BK1562" s="228">
        <f>ROUND(I1562*H1562,2)</f>
        <v>0</v>
      </c>
      <c r="BL1562" s="17" t="s">
        <v>265</v>
      </c>
      <c r="BM1562" s="227" t="s">
        <v>1570</v>
      </c>
    </row>
    <row r="1563" s="13" customFormat="1">
      <c r="A1563" s="13"/>
      <c r="B1563" s="229"/>
      <c r="C1563" s="230"/>
      <c r="D1563" s="231" t="s">
        <v>152</v>
      </c>
      <c r="E1563" s="232" t="s">
        <v>1</v>
      </c>
      <c r="F1563" s="233" t="s">
        <v>189</v>
      </c>
      <c r="G1563" s="230"/>
      <c r="H1563" s="232" t="s">
        <v>1</v>
      </c>
      <c r="I1563" s="234"/>
      <c r="J1563" s="230"/>
      <c r="K1563" s="230"/>
      <c r="L1563" s="235"/>
      <c r="M1563" s="236"/>
      <c r="N1563" s="237"/>
      <c r="O1563" s="237"/>
      <c r="P1563" s="237"/>
      <c r="Q1563" s="237"/>
      <c r="R1563" s="237"/>
      <c r="S1563" s="237"/>
      <c r="T1563" s="238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39" t="s">
        <v>152</v>
      </c>
      <c r="AU1563" s="239" t="s">
        <v>150</v>
      </c>
      <c r="AV1563" s="13" t="s">
        <v>81</v>
      </c>
      <c r="AW1563" s="13" t="s">
        <v>30</v>
      </c>
      <c r="AX1563" s="13" t="s">
        <v>73</v>
      </c>
      <c r="AY1563" s="239" t="s">
        <v>142</v>
      </c>
    </row>
    <row r="1564" s="14" customFormat="1">
      <c r="A1564" s="14"/>
      <c r="B1564" s="240"/>
      <c r="C1564" s="241"/>
      <c r="D1564" s="231" t="s">
        <v>152</v>
      </c>
      <c r="E1564" s="242" t="s">
        <v>1</v>
      </c>
      <c r="F1564" s="243" t="s">
        <v>479</v>
      </c>
      <c r="G1564" s="241"/>
      <c r="H1564" s="244">
        <v>18.920000000000002</v>
      </c>
      <c r="I1564" s="245"/>
      <c r="J1564" s="241"/>
      <c r="K1564" s="241"/>
      <c r="L1564" s="246"/>
      <c r="M1564" s="247"/>
      <c r="N1564" s="248"/>
      <c r="O1564" s="248"/>
      <c r="P1564" s="248"/>
      <c r="Q1564" s="248"/>
      <c r="R1564" s="248"/>
      <c r="S1564" s="248"/>
      <c r="T1564" s="249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0" t="s">
        <v>152</v>
      </c>
      <c r="AU1564" s="250" t="s">
        <v>150</v>
      </c>
      <c r="AV1564" s="14" t="s">
        <v>150</v>
      </c>
      <c r="AW1564" s="14" t="s">
        <v>30</v>
      </c>
      <c r="AX1564" s="14" t="s">
        <v>73</v>
      </c>
      <c r="AY1564" s="250" t="s">
        <v>142</v>
      </c>
    </row>
    <row r="1565" s="13" customFormat="1">
      <c r="A1565" s="13"/>
      <c r="B1565" s="229"/>
      <c r="C1565" s="230"/>
      <c r="D1565" s="231" t="s">
        <v>152</v>
      </c>
      <c r="E1565" s="232" t="s">
        <v>1</v>
      </c>
      <c r="F1565" s="233" t="s">
        <v>191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152</v>
      </c>
      <c r="AU1565" s="239" t="s">
        <v>150</v>
      </c>
      <c r="AV1565" s="13" t="s">
        <v>81</v>
      </c>
      <c r="AW1565" s="13" t="s">
        <v>30</v>
      </c>
      <c r="AX1565" s="13" t="s">
        <v>73</v>
      </c>
      <c r="AY1565" s="239" t="s">
        <v>142</v>
      </c>
    </row>
    <row r="1566" s="14" customFormat="1">
      <c r="A1566" s="14"/>
      <c r="B1566" s="240"/>
      <c r="C1566" s="241"/>
      <c r="D1566" s="231" t="s">
        <v>152</v>
      </c>
      <c r="E1566" s="242" t="s">
        <v>1</v>
      </c>
      <c r="F1566" s="243" t="s">
        <v>480</v>
      </c>
      <c r="G1566" s="241"/>
      <c r="H1566" s="244">
        <v>19.777999999999999</v>
      </c>
      <c r="I1566" s="245"/>
      <c r="J1566" s="241"/>
      <c r="K1566" s="241"/>
      <c r="L1566" s="246"/>
      <c r="M1566" s="247"/>
      <c r="N1566" s="248"/>
      <c r="O1566" s="248"/>
      <c r="P1566" s="248"/>
      <c r="Q1566" s="248"/>
      <c r="R1566" s="248"/>
      <c r="S1566" s="248"/>
      <c r="T1566" s="24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0" t="s">
        <v>152</v>
      </c>
      <c r="AU1566" s="250" t="s">
        <v>150</v>
      </c>
      <c r="AV1566" s="14" t="s">
        <v>150</v>
      </c>
      <c r="AW1566" s="14" t="s">
        <v>30</v>
      </c>
      <c r="AX1566" s="14" t="s">
        <v>73</v>
      </c>
      <c r="AY1566" s="250" t="s">
        <v>142</v>
      </c>
    </row>
    <row r="1567" s="13" customFormat="1">
      <c r="A1567" s="13"/>
      <c r="B1567" s="229"/>
      <c r="C1567" s="230"/>
      <c r="D1567" s="231" t="s">
        <v>152</v>
      </c>
      <c r="E1567" s="232" t="s">
        <v>1</v>
      </c>
      <c r="F1567" s="233" t="s">
        <v>199</v>
      </c>
      <c r="G1567" s="230"/>
      <c r="H1567" s="232" t="s">
        <v>1</v>
      </c>
      <c r="I1567" s="234"/>
      <c r="J1567" s="230"/>
      <c r="K1567" s="230"/>
      <c r="L1567" s="235"/>
      <c r="M1567" s="236"/>
      <c r="N1567" s="237"/>
      <c r="O1567" s="237"/>
      <c r="P1567" s="237"/>
      <c r="Q1567" s="237"/>
      <c r="R1567" s="237"/>
      <c r="S1567" s="237"/>
      <c r="T1567" s="23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9" t="s">
        <v>152</v>
      </c>
      <c r="AU1567" s="239" t="s">
        <v>150</v>
      </c>
      <c r="AV1567" s="13" t="s">
        <v>81</v>
      </c>
      <c r="AW1567" s="13" t="s">
        <v>30</v>
      </c>
      <c r="AX1567" s="13" t="s">
        <v>73</v>
      </c>
      <c r="AY1567" s="239" t="s">
        <v>142</v>
      </c>
    </row>
    <row r="1568" s="14" customFormat="1">
      <c r="A1568" s="14"/>
      <c r="B1568" s="240"/>
      <c r="C1568" s="241"/>
      <c r="D1568" s="231" t="s">
        <v>152</v>
      </c>
      <c r="E1568" s="242" t="s">
        <v>1</v>
      </c>
      <c r="F1568" s="243" t="s">
        <v>1571</v>
      </c>
      <c r="G1568" s="241"/>
      <c r="H1568" s="244">
        <v>19.023</v>
      </c>
      <c r="I1568" s="245"/>
      <c r="J1568" s="241"/>
      <c r="K1568" s="241"/>
      <c r="L1568" s="246"/>
      <c r="M1568" s="247"/>
      <c r="N1568" s="248"/>
      <c r="O1568" s="248"/>
      <c r="P1568" s="248"/>
      <c r="Q1568" s="248"/>
      <c r="R1568" s="248"/>
      <c r="S1568" s="248"/>
      <c r="T1568" s="24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0" t="s">
        <v>152</v>
      </c>
      <c r="AU1568" s="250" t="s">
        <v>150</v>
      </c>
      <c r="AV1568" s="14" t="s">
        <v>150</v>
      </c>
      <c r="AW1568" s="14" t="s">
        <v>30</v>
      </c>
      <c r="AX1568" s="14" t="s">
        <v>73</v>
      </c>
      <c r="AY1568" s="250" t="s">
        <v>142</v>
      </c>
    </row>
    <row r="1569" s="15" customFormat="1">
      <c r="A1569" s="15"/>
      <c r="B1569" s="262"/>
      <c r="C1569" s="263"/>
      <c r="D1569" s="231" t="s">
        <v>152</v>
      </c>
      <c r="E1569" s="264" t="s">
        <v>1</v>
      </c>
      <c r="F1569" s="265" t="s">
        <v>173</v>
      </c>
      <c r="G1569" s="263"/>
      <c r="H1569" s="266">
        <v>57.720999999999997</v>
      </c>
      <c r="I1569" s="267"/>
      <c r="J1569" s="263"/>
      <c r="K1569" s="263"/>
      <c r="L1569" s="268"/>
      <c r="M1569" s="269"/>
      <c r="N1569" s="270"/>
      <c r="O1569" s="270"/>
      <c r="P1569" s="270"/>
      <c r="Q1569" s="270"/>
      <c r="R1569" s="270"/>
      <c r="S1569" s="270"/>
      <c r="T1569" s="271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72" t="s">
        <v>152</v>
      </c>
      <c r="AU1569" s="272" t="s">
        <v>150</v>
      </c>
      <c r="AV1569" s="15" t="s">
        <v>149</v>
      </c>
      <c r="AW1569" s="15" t="s">
        <v>30</v>
      </c>
      <c r="AX1569" s="15" t="s">
        <v>81</v>
      </c>
      <c r="AY1569" s="272" t="s">
        <v>142</v>
      </c>
    </row>
    <row r="1570" s="2" customFormat="1" ht="14.4" customHeight="1">
      <c r="A1570" s="38"/>
      <c r="B1570" s="39"/>
      <c r="C1570" s="215" t="s">
        <v>1572</v>
      </c>
      <c r="D1570" s="215" t="s">
        <v>145</v>
      </c>
      <c r="E1570" s="216" t="s">
        <v>1573</v>
      </c>
      <c r="F1570" s="217" t="s">
        <v>1574</v>
      </c>
      <c r="G1570" s="218" t="s">
        <v>169</v>
      </c>
      <c r="H1570" s="219">
        <v>46.213000000000001</v>
      </c>
      <c r="I1570" s="220"/>
      <c r="J1570" s="221">
        <f>ROUND(I1570*H1570,2)</f>
        <v>0</v>
      </c>
      <c r="K1570" s="222"/>
      <c r="L1570" s="44"/>
      <c r="M1570" s="223" t="s">
        <v>1</v>
      </c>
      <c r="N1570" s="224" t="s">
        <v>39</v>
      </c>
      <c r="O1570" s="91"/>
      <c r="P1570" s="225">
        <f>O1570*H1570</f>
        <v>0</v>
      </c>
      <c r="Q1570" s="225">
        <v>0</v>
      </c>
      <c r="R1570" s="225">
        <f>Q1570*H1570</f>
        <v>0</v>
      </c>
      <c r="S1570" s="225">
        <v>0</v>
      </c>
      <c r="T1570" s="226">
        <f>S1570*H1570</f>
        <v>0</v>
      </c>
      <c r="U1570" s="38"/>
      <c r="V1570" s="38"/>
      <c r="W1570" s="38"/>
      <c r="X1570" s="38"/>
      <c r="Y1570" s="38"/>
      <c r="Z1570" s="38"/>
      <c r="AA1570" s="38"/>
      <c r="AB1570" s="38"/>
      <c r="AC1570" s="38"/>
      <c r="AD1570" s="38"/>
      <c r="AE1570" s="38"/>
      <c r="AR1570" s="227" t="s">
        <v>265</v>
      </c>
      <c r="AT1570" s="227" t="s">
        <v>145</v>
      </c>
      <c r="AU1570" s="227" t="s">
        <v>150</v>
      </c>
      <c r="AY1570" s="17" t="s">
        <v>142</v>
      </c>
      <c r="BE1570" s="228">
        <f>IF(N1570="základní",J1570,0)</f>
        <v>0</v>
      </c>
      <c r="BF1570" s="228">
        <f>IF(N1570="snížená",J1570,0)</f>
        <v>0</v>
      </c>
      <c r="BG1570" s="228">
        <f>IF(N1570="zákl. přenesená",J1570,0)</f>
        <v>0</v>
      </c>
      <c r="BH1570" s="228">
        <f>IF(N1570="sníž. přenesená",J1570,0)</f>
        <v>0</v>
      </c>
      <c r="BI1570" s="228">
        <f>IF(N1570="nulová",J1570,0)</f>
        <v>0</v>
      </c>
      <c r="BJ1570" s="17" t="s">
        <v>150</v>
      </c>
      <c r="BK1570" s="228">
        <f>ROUND(I1570*H1570,2)</f>
        <v>0</v>
      </c>
      <c r="BL1570" s="17" t="s">
        <v>265</v>
      </c>
      <c r="BM1570" s="227" t="s">
        <v>1575</v>
      </c>
    </row>
    <row r="1571" s="2" customFormat="1" ht="24.15" customHeight="1">
      <c r="A1571" s="38"/>
      <c r="B1571" s="39"/>
      <c r="C1571" s="251" t="s">
        <v>1576</v>
      </c>
      <c r="D1571" s="251" t="s">
        <v>155</v>
      </c>
      <c r="E1571" s="252" t="s">
        <v>1577</v>
      </c>
      <c r="F1571" s="253" t="s">
        <v>1578</v>
      </c>
      <c r="G1571" s="254" t="s">
        <v>169</v>
      </c>
      <c r="H1571" s="255">
        <v>53.146000000000001</v>
      </c>
      <c r="I1571" s="256"/>
      <c r="J1571" s="257">
        <f>ROUND(I1571*H1571,2)</f>
        <v>0</v>
      </c>
      <c r="K1571" s="258"/>
      <c r="L1571" s="259"/>
      <c r="M1571" s="260" t="s">
        <v>1</v>
      </c>
      <c r="N1571" s="261" t="s">
        <v>39</v>
      </c>
      <c r="O1571" s="91"/>
      <c r="P1571" s="225">
        <f>O1571*H1571</f>
        <v>0</v>
      </c>
      <c r="Q1571" s="225">
        <v>0.0064000000000000003</v>
      </c>
      <c r="R1571" s="225">
        <f>Q1571*H1571</f>
        <v>0.3401344</v>
      </c>
      <c r="S1571" s="225">
        <v>0</v>
      </c>
      <c r="T1571" s="226">
        <f>S1571*H1571</f>
        <v>0</v>
      </c>
      <c r="U1571" s="38"/>
      <c r="V1571" s="38"/>
      <c r="W1571" s="38"/>
      <c r="X1571" s="38"/>
      <c r="Y1571" s="38"/>
      <c r="Z1571" s="38"/>
      <c r="AA1571" s="38"/>
      <c r="AB1571" s="38"/>
      <c r="AC1571" s="38"/>
      <c r="AD1571" s="38"/>
      <c r="AE1571" s="38"/>
      <c r="AR1571" s="227" t="s">
        <v>347</v>
      </c>
      <c r="AT1571" s="227" t="s">
        <v>155</v>
      </c>
      <c r="AU1571" s="227" t="s">
        <v>150</v>
      </c>
      <c r="AY1571" s="17" t="s">
        <v>142</v>
      </c>
      <c r="BE1571" s="228">
        <f>IF(N1571="základní",J1571,0)</f>
        <v>0</v>
      </c>
      <c r="BF1571" s="228">
        <f>IF(N1571="snížená",J1571,0)</f>
        <v>0</v>
      </c>
      <c r="BG1571" s="228">
        <f>IF(N1571="zákl. přenesená",J1571,0)</f>
        <v>0</v>
      </c>
      <c r="BH1571" s="228">
        <f>IF(N1571="sníž. přenesená",J1571,0)</f>
        <v>0</v>
      </c>
      <c r="BI1571" s="228">
        <f>IF(N1571="nulová",J1571,0)</f>
        <v>0</v>
      </c>
      <c r="BJ1571" s="17" t="s">
        <v>150</v>
      </c>
      <c r="BK1571" s="228">
        <f>ROUND(I1571*H1571,2)</f>
        <v>0</v>
      </c>
      <c r="BL1571" s="17" t="s">
        <v>265</v>
      </c>
      <c r="BM1571" s="227" t="s">
        <v>1579</v>
      </c>
    </row>
    <row r="1572" s="2" customFormat="1" ht="24.15" customHeight="1">
      <c r="A1572" s="38"/>
      <c r="B1572" s="39"/>
      <c r="C1572" s="215" t="s">
        <v>1580</v>
      </c>
      <c r="D1572" s="215" t="s">
        <v>145</v>
      </c>
      <c r="E1572" s="216" t="s">
        <v>1581</v>
      </c>
      <c r="F1572" s="217" t="s">
        <v>1582</v>
      </c>
      <c r="G1572" s="218" t="s">
        <v>169</v>
      </c>
      <c r="H1572" s="219">
        <v>46.213000000000001</v>
      </c>
      <c r="I1572" s="220"/>
      <c r="J1572" s="221">
        <f>ROUND(I1572*H1572,2)</f>
        <v>0</v>
      </c>
      <c r="K1572" s="222"/>
      <c r="L1572" s="44"/>
      <c r="M1572" s="223" t="s">
        <v>1</v>
      </c>
      <c r="N1572" s="224" t="s">
        <v>39</v>
      </c>
      <c r="O1572" s="91"/>
      <c r="P1572" s="225">
        <f>O1572*H1572</f>
        <v>0</v>
      </c>
      <c r="Q1572" s="225">
        <v>0</v>
      </c>
      <c r="R1572" s="225">
        <f>Q1572*H1572</f>
        <v>0</v>
      </c>
      <c r="S1572" s="225">
        <v>0.025000000000000001</v>
      </c>
      <c r="T1572" s="226">
        <f>S1572*H1572</f>
        <v>1.1553250000000002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27" t="s">
        <v>265</v>
      </c>
      <c r="AT1572" s="227" t="s">
        <v>145</v>
      </c>
      <c r="AU1572" s="227" t="s">
        <v>150</v>
      </c>
      <c r="AY1572" s="17" t="s">
        <v>142</v>
      </c>
      <c r="BE1572" s="228">
        <f>IF(N1572="základní",J1572,0)</f>
        <v>0</v>
      </c>
      <c r="BF1572" s="228">
        <f>IF(N1572="snížená",J1572,0)</f>
        <v>0</v>
      </c>
      <c r="BG1572" s="228">
        <f>IF(N1572="zákl. přenesená",J1572,0)</f>
        <v>0</v>
      </c>
      <c r="BH1572" s="228">
        <f>IF(N1572="sníž. přenesená",J1572,0)</f>
        <v>0</v>
      </c>
      <c r="BI1572" s="228">
        <f>IF(N1572="nulová",J1572,0)</f>
        <v>0</v>
      </c>
      <c r="BJ1572" s="17" t="s">
        <v>150</v>
      </c>
      <c r="BK1572" s="228">
        <f>ROUND(I1572*H1572,2)</f>
        <v>0</v>
      </c>
      <c r="BL1572" s="17" t="s">
        <v>265</v>
      </c>
      <c r="BM1572" s="227" t="s">
        <v>1583</v>
      </c>
    </row>
    <row r="1573" s="13" customFormat="1">
      <c r="A1573" s="13"/>
      <c r="B1573" s="229"/>
      <c r="C1573" s="230"/>
      <c r="D1573" s="231" t="s">
        <v>152</v>
      </c>
      <c r="E1573" s="232" t="s">
        <v>1</v>
      </c>
      <c r="F1573" s="233" t="s">
        <v>189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152</v>
      </c>
      <c r="AU1573" s="239" t="s">
        <v>150</v>
      </c>
      <c r="AV1573" s="13" t="s">
        <v>81</v>
      </c>
      <c r="AW1573" s="13" t="s">
        <v>30</v>
      </c>
      <c r="AX1573" s="13" t="s">
        <v>73</v>
      </c>
      <c r="AY1573" s="239" t="s">
        <v>142</v>
      </c>
    </row>
    <row r="1574" s="14" customFormat="1">
      <c r="A1574" s="14"/>
      <c r="B1574" s="240"/>
      <c r="C1574" s="241"/>
      <c r="D1574" s="231" t="s">
        <v>152</v>
      </c>
      <c r="E1574" s="242" t="s">
        <v>1</v>
      </c>
      <c r="F1574" s="243" t="s">
        <v>190</v>
      </c>
      <c r="G1574" s="241"/>
      <c r="H1574" s="244">
        <v>17.864000000000001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152</v>
      </c>
      <c r="AU1574" s="250" t="s">
        <v>150</v>
      </c>
      <c r="AV1574" s="14" t="s">
        <v>150</v>
      </c>
      <c r="AW1574" s="14" t="s">
        <v>30</v>
      </c>
      <c r="AX1574" s="14" t="s">
        <v>73</v>
      </c>
      <c r="AY1574" s="250" t="s">
        <v>142</v>
      </c>
    </row>
    <row r="1575" s="13" customFormat="1">
      <c r="A1575" s="13"/>
      <c r="B1575" s="229"/>
      <c r="C1575" s="230"/>
      <c r="D1575" s="231" t="s">
        <v>152</v>
      </c>
      <c r="E1575" s="232" t="s">
        <v>1</v>
      </c>
      <c r="F1575" s="233" t="s">
        <v>191</v>
      </c>
      <c r="G1575" s="230"/>
      <c r="H1575" s="232" t="s">
        <v>1</v>
      </c>
      <c r="I1575" s="234"/>
      <c r="J1575" s="230"/>
      <c r="K1575" s="230"/>
      <c r="L1575" s="235"/>
      <c r="M1575" s="236"/>
      <c r="N1575" s="237"/>
      <c r="O1575" s="237"/>
      <c r="P1575" s="237"/>
      <c r="Q1575" s="237"/>
      <c r="R1575" s="237"/>
      <c r="S1575" s="237"/>
      <c r="T1575" s="238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9" t="s">
        <v>152</v>
      </c>
      <c r="AU1575" s="239" t="s">
        <v>150</v>
      </c>
      <c r="AV1575" s="13" t="s">
        <v>81</v>
      </c>
      <c r="AW1575" s="13" t="s">
        <v>30</v>
      </c>
      <c r="AX1575" s="13" t="s">
        <v>73</v>
      </c>
      <c r="AY1575" s="239" t="s">
        <v>142</v>
      </c>
    </row>
    <row r="1576" s="14" customFormat="1">
      <c r="A1576" s="14"/>
      <c r="B1576" s="240"/>
      <c r="C1576" s="241"/>
      <c r="D1576" s="231" t="s">
        <v>152</v>
      </c>
      <c r="E1576" s="242" t="s">
        <v>1</v>
      </c>
      <c r="F1576" s="243" t="s">
        <v>192</v>
      </c>
      <c r="G1576" s="241"/>
      <c r="H1576" s="244">
        <v>18.681999999999999</v>
      </c>
      <c r="I1576" s="245"/>
      <c r="J1576" s="241"/>
      <c r="K1576" s="241"/>
      <c r="L1576" s="246"/>
      <c r="M1576" s="247"/>
      <c r="N1576" s="248"/>
      <c r="O1576" s="248"/>
      <c r="P1576" s="248"/>
      <c r="Q1576" s="248"/>
      <c r="R1576" s="248"/>
      <c r="S1576" s="248"/>
      <c r="T1576" s="249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0" t="s">
        <v>152</v>
      </c>
      <c r="AU1576" s="250" t="s">
        <v>150</v>
      </c>
      <c r="AV1576" s="14" t="s">
        <v>150</v>
      </c>
      <c r="AW1576" s="14" t="s">
        <v>30</v>
      </c>
      <c r="AX1576" s="14" t="s">
        <v>73</v>
      </c>
      <c r="AY1576" s="250" t="s">
        <v>142</v>
      </c>
    </row>
    <row r="1577" s="13" customFormat="1">
      <c r="A1577" s="13"/>
      <c r="B1577" s="229"/>
      <c r="C1577" s="230"/>
      <c r="D1577" s="231" t="s">
        <v>152</v>
      </c>
      <c r="E1577" s="232" t="s">
        <v>1</v>
      </c>
      <c r="F1577" s="233" t="s">
        <v>199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152</v>
      </c>
      <c r="AU1577" s="239" t="s">
        <v>150</v>
      </c>
      <c r="AV1577" s="13" t="s">
        <v>81</v>
      </c>
      <c r="AW1577" s="13" t="s">
        <v>30</v>
      </c>
      <c r="AX1577" s="13" t="s">
        <v>73</v>
      </c>
      <c r="AY1577" s="239" t="s">
        <v>142</v>
      </c>
    </row>
    <row r="1578" s="14" customFormat="1">
      <c r="A1578" s="14"/>
      <c r="B1578" s="240"/>
      <c r="C1578" s="241"/>
      <c r="D1578" s="231" t="s">
        <v>152</v>
      </c>
      <c r="E1578" s="242" t="s">
        <v>1</v>
      </c>
      <c r="F1578" s="243" t="s">
        <v>200</v>
      </c>
      <c r="G1578" s="241"/>
      <c r="H1578" s="244">
        <v>9.6669999999999998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152</v>
      </c>
      <c r="AU1578" s="250" t="s">
        <v>150</v>
      </c>
      <c r="AV1578" s="14" t="s">
        <v>150</v>
      </c>
      <c r="AW1578" s="14" t="s">
        <v>30</v>
      </c>
      <c r="AX1578" s="14" t="s">
        <v>73</v>
      </c>
      <c r="AY1578" s="250" t="s">
        <v>142</v>
      </c>
    </row>
    <row r="1579" s="15" customFormat="1">
      <c r="A1579" s="15"/>
      <c r="B1579" s="262"/>
      <c r="C1579" s="263"/>
      <c r="D1579" s="231" t="s">
        <v>152</v>
      </c>
      <c r="E1579" s="264" t="s">
        <v>1</v>
      </c>
      <c r="F1579" s="265" t="s">
        <v>173</v>
      </c>
      <c r="G1579" s="263"/>
      <c r="H1579" s="266">
        <v>46.213000000000001</v>
      </c>
      <c r="I1579" s="267"/>
      <c r="J1579" s="263"/>
      <c r="K1579" s="263"/>
      <c r="L1579" s="268"/>
      <c r="M1579" s="269"/>
      <c r="N1579" s="270"/>
      <c r="O1579" s="270"/>
      <c r="P1579" s="270"/>
      <c r="Q1579" s="270"/>
      <c r="R1579" s="270"/>
      <c r="S1579" s="270"/>
      <c r="T1579" s="271"/>
      <c r="U1579" s="15"/>
      <c r="V1579" s="15"/>
      <c r="W1579" s="15"/>
      <c r="X1579" s="15"/>
      <c r="Y1579" s="15"/>
      <c r="Z1579" s="15"/>
      <c r="AA1579" s="15"/>
      <c r="AB1579" s="15"/>
      <c r="AC1579" s="15"/>
      <c r="AD1579" s="15"/>
      <c r="AE1579" s="15"/>
      <c r="AT1579" s="272" t="s">
        <v>152</v>
      </c>
      <c r="AU1579" s="272" t="s">
        <v>150</v>
      </c>
      <c r="AV1579" s="15" t="s">
        <v>149</v>
      </c>
      <c r="AW1579" s="15" t="s">
        <v>30</v>
      </c>
      <c r="AX1579" s="15" t="s">
        <v>81</v>
      </c>
      <c r="AY1579" s="272" t="s">
        <v>142</v>
      </c>
    </row>
    <row r="1580" s="2" customFormat="1" ht="24.15" customHeight="1">
      <c r="A1580" s="38"/>
      <c r="B1580" s="39"/>
      <c r="C1580" s="215" t="s">
        <v>1584</v>
      </c>
      <c r="D1580" s="215" t="s">
        <v>145</v>
      </c>
      <c r="E1580" s="216" t="s">
        <v>1585</v>
      </c>
      <c r="F1580" s="217" t="s">
        <v>1586</v>
      </c>
      <c r="G1580" s="218" t="s">
        <v>169</v>
      </c>
      <c r="H1580" s="219">
        <v>61.213000000000001</v>
      </c>
      <c r="I1580" s="220"/>
      <c r="J1580" s="221">
        <f>ROUND(I1580*H1580,2)</f>
        <v>0</v>
      </c>
      <c r="K1580" s="222"/>
      <c r="L1580" s="44"/>
      <c r="M1580" s="223" t="s">
        <v>1</v>
      </c>
      <c r="N1580" s="224" t="s">
        <v>39</v>
      </c>
      <c r="O1580" s="91"/>
      <c r="P1580" s="225">
        <f>O1580*H1580</f>
        <v>0</v>
      </c>
      <c r="Q1580" s="225">
        <v>0</v>
      </c>
      <c r="R1580" s="225">
        <f>Q1580*H1580</f>
        <v>0</v>
      </c>
      <c r="S1580" s="225">
        <v>0</v>
      </c>
      <c r="T1580" s="226">
        <f>S1580*H1580</f>
        <v>0</v>
      </c>
      <c r="U1580" s="38"/>
      <c r="V1580" s="38"/>
      <c r="W1580" s="38"/>
      <c r="X1580" s="38"/>
      <c r="Y1580" s="38"/>
      <c r="Z1580" s="38"/>
      <c r="AA1580" s="38"/>
      <c r="AB1580" s="38"/>
      <c r="AC1580" s="38"/>
      <c r="AD1580" s="38"/>
      <c r="AE1580" s="38"/>
      <c r="AR1580" s="227" t="s">
        <v>265</v>
      </c>
      <c r="AT1580" s="227" t="s">
        <v>145</v>
      </c>
      <c r="AU1580" s="227" t="s">
        <v>150</v>
      </c>
      <c r="AY1580" s="17" t="s">
        <v>142</v>
      </c>
      <c r="BE1580" s="228">
        <f>IF(N1580="základní",J1580,0)</f>
        <v>0</v>
      </c>
      <c r="BF1580" s="228">
        <f>IF(N1580="snížená",J1580,0)</f>
        <v>0</v>
      </c>
      <c r="BG1580" s="228">
        <f>IF(N1580="zákl. přenesená",J1580,0)</f>
        <v>0</v>
      </c>
      <c r="BH1580" s="228">
        <f>IF(N1580="sníž. přenesená",J1580,0)</f>
        <v>0</v>
      </c>
      <c r="BI1580" s="228">
        <f>IF(N1580="nulová",J1580,0)</f>
        <v>0</v>
      </c>
      <c r="BJ1580" s="17" t="s">
        <v>150</v>
      </c>
      <c r="BK1580" s="228">
        <f>ROUND(I1580*H1580,2)</f>
        <v>0</v>
      </c>
      <c r="BL1580" s="17" t="s">
        <v>265</v>
      </c>
      <c r="BM1580" s="227" t="s">
        <v>1587</v>
      </c>
    </row>
    <row r="1581" s="13" customFormat="1">
      <c r="A1581" s="13"/>
      <c r="B1581" s="229"/>
      <c r="C1581" s="230"/>
      <c r="D1581" s="231" t="s">
        <v>152</v>
      </c>
      <c r="E1581" s="232" t="s">
        <v>1</v>
      </c>
      <c r="F1581" s="233" t="s">
        <v>1588</v>
      </c>
      <c r="G1581" s="230"/>
      <c r="H1581" s="232" t="s">
        <v>1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9" t="s">
        <v>152</v>
      </c>
      <c r="AU1581" s="239" t="s">
        <v>150</v>
      </c>
      <c r="AV1581" s="13" t="s">
        <v>81</v>
      </c>
      <c r="AW1581" s="13" t="s">
        <v>30</v>
      </c>
      <c r="AX1581" s="13" t="s">
        <v>73</v>
      </c>
      <c r="AY1581" s="239" t="s">
        <v>142</v>
      </c>
    </row>
    <row r="1582" s="13" customFormat="1">
      <c r="A1582" s="13"/>
      <c r="B1582" s="229"/>
      <c r="C1582" s="230"/>
      <c r="D1582" s="231" t="s">
        <v>152</v>
      </c>
      <c r="E1582" s="232" t="s">
        <v>1</v>
      </c>
      <c r="F1582" s="233" t="s">
        <v>189</v>
      </c>
      <c r="G1582" s="230"/>
      <c r="H1582" s="232" t="s">
        <v>1</v>
      </c>
      <c r="I1582" s="234"/>
      <c r="J1582" s="230"/>
      <c r="K1582" s="230"/>
      <c r="L1582" s="235"/>
      <c r="M1582" s="236"/>
      <c r="N1582" s="237"/>
      <c r="O1582" s="237"/>
      <c r="P1582" s="237"/>
      <c r="Q1582" s="237"/>
      <c r="R1582" s="237"/>
      <c r="S1582" s="237"/>
      <c r="T1582" s="23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9" t="s">
        <v>152</v>
      </c>
      <c r="AU1582" s="239" t="s">
        <v>150</v>
      </c>
      <c r="AV1582" s="13" t="s">
        <v>81</v>
      </c>
      <c r="AW1582" s="13" t="s">
        <v>30</v>
      </c>
      <c r="AX1582" s="13" t="s">
        <v>73</v>
      </c>
      <c r="AY1582" s="239" t="s">
        <v>142</v>
      </c>
    </row>
    <row r="1583" s="14" customFormat="1">
      <c r="A1583" s="14"/>
      <c r="B1583" s="240"/>
      <c r="C1583" s="241"/>
      <c r="D1583" s="231" t="s">
        <v>152</v>
      </c>
      <c r="E1583" s="242" t="s">
        <v>1</v>
      </c>
      <c r="F1583" s="243" t="s">
        <v>190</v>
      </c>
      <c r="G1583" s="241"/>
      <c r="H1583" s="244">
        <v>17.864000000000001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152</v>
      </c>
      <c r="AU1583" s="250" t="s">
        <v>150</v>
      </c>
      <c r="AV1583" s="14" t="s">
        <v>150</v>
      </c>
      <c r="AW1583" s="14" t="s">
        <v>30</v>
      </c>
      <c r="AX1583" s="14" t="s">
        <v>73</v>
      </c>
      <c r="AY1583" s="250" t="s">
        <v>142</v>
      </c>
    </row>
    <row r="1584" s="13" customFormat="1">
      <c r="A1584" s="13"/>
      <c r="B1584" s="229"/>
      <c r="C1584" s="230"/>
      <c r="D1584" s="231" t="s">
        <v>152</v>
      </c>
      <c r="E1584" s="232" t="s">
        <v>1</v>
      </c>
      <c r="F1584" s="233" t="s">
        <v>191</v>
      </c>
      <c r="G1584" s="230"/>
      <c r="H1584" s="232" t="s">
        <v>1</v>
      </c>
      <c r="I1584" s="234"/>
      <c r="J1584" s="230"/>
      <c r="K1584" s="230"/>
      <c r="L1584" s="235"/>
      <c r="M1584" s="236"/>
      <c r="N1584" s="237"/>
      <c r="O1584" s="237"/>
      <c r="P1584" s="237"/>
      <c r="Q1584" s="237"/>
      <c r="R1584" s="237"/>
      <c r="S1584" s="237"/>
      <c r="T1584" s="238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9" t="s">
        <v>152</v>
      </c>
      <c r="AU1584" s="239" t="s">
        <v>150</v>
      </c>
      <c r="AV1584" s="13" t="s">
        <v>81</v>
      </c>
      <c r="AW1584" s="13" t="s">
        <v>30</v>
      </c>
      <c r="AX1584" s="13" t="s">
        <v>73</v>
      </c>
      <c r="AY1584" s="239" t="s">
        <v>142</v>
      </c>
    </row>
    <row r="1585" s="14" customFormat="1">
      <c r="A1585" s="14"/>
      <c r="B1585" s="240"/>
      <c r="C1585" s="241"/>
      <c r="D1585" s="231" t="s">
        <v>152</v>
      </c>
      <c r="E1585" s="242" t="s">
        <v>1</v>
      </c>
      <c r="F1585" s="243" t="s">
        <v>192</v>
      </c>
      <c r="G1585" s="241"/>
      <c r="H1585" s="244">
        <v>18.681999999999999</v>
      </c>
      <c r="I1585" s="245"/>
      <c r="J1585" s="241"/>
      <c r="K1585" s="241"/>
      <c r="L1585" s="246"/>
      <c r="M1585" s="247"/>
      <c r="N1585" s="248"/>
      <c r="O1585" s="248"/>
      <c r="P1585" s="248"/>
      <c r="Q1585" s="248"/>
      <c r="R1585" s="248"/>
      <c r="S1585" s="248"/>
      <c r="T1585" s="24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0" t="s">
        <v>152</v>
      </c>
      <c r="AU1585" s="250" t="s">
        <v>150</v>
      </c>
      <c r="AV1585" s="14" t="s">
        <v>150</v>
      </c>
      <c r="AW1585" s="14" t="s">
        <v>30</v>
      </c>
      <c r="AX1585" s="14" t="s">
        <v>73</v>
      </c>
      <c r="AY1585" s="250" t="s">
        <v>142</v>
      </c>
    </row>
    <row r="1586" s="13" customFormat="1">
      <c r="A1586" s="13"/>
      <c r="B1586" s="229"/>
      <c r="C1586" s="230"/>
      <c r="D1586" s="231" t="s">
        <v>152</v>
      </c>
      <c r="E1586" s="232" t="s">
        <v>1</v>
      </c>
      <c r="F1586" s="233" t="s">
        <v>199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152</v>
      </c>
      <c r="AU1586" s="239" t="s">
        <v>150</v>
      </c>
      <c r="AV1586" s="13" t="s">
        <v>81</v>
      </c>
      <c r="AW1586" s="13" t="s">
        <v>30</v>
      </c>
      <c r="AX1586" s="13" t="s">
        <v>73</v>
      </c>
      <c r="AY1586" s="239" t="s">
        <v>142</v>
      </c>
    </row>
    <row r="1587" s="14" customFormat="1">
      <c r="A1587" s="14"/>
      <c r="B1587" s="240"/>
      <c r="C1587" s="241"/>
      <c r="D1587" s="231" t="s">
        <v>152</v>
      </c>
      <c r="E1587" s="242" t="s">
        <v>1</v>
      </c>
      <c r="F1587" s="243" t="s">
        <v>200</v>
      </c>
      <c r="G1587" s="241"/>
      <c r="H1587" s="244">
        <v>9.6669999999999998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152</v>
      </c>
      <c r="AU1587" s="250" t="s">
        <v>150</v>
      </c>
      <c r="AV1587" s="14" t="s">
        <v>150</v>
      </c>
      <c r="AW1587" s="14" t="s">
        <v>30</v>
      </c>
      <c r="AX1587" s="14" t="s">
        <v>73</v>
      </c>
      <c r="AY1587" s="250" t="s">
        <v>142</v>
      </c>
    </row>
    <row r="1588" s="13" customFormat="1">
      <c r="A1588" s="13"/>
      <c r="B1588" s="229"/>
      <c r="C1588" s="230"/>
      <c r="D1588" s="231" t="s">
        <v>152</v>
      </c>
      <c r="E1588" s="232" t="s">
        <v>1</v>
      </c>
      <c r="F1588" s="233" t="s">
        <v>1589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152</v>
      </c>
      <c r="AU1588" s="239" t="s">
        <v>150</v>
      </c>
      <c r="AV1588" s="13" t="s">
        <v>81</v>
      </c>
      <c r="AW1588" s="13" t="s">
        <v>30</v>
      </c>
      <c r="AX1588" s="13" t="s">
        <v>73</v>
      </c>
      <c r="AY1588" s="239" t="s">
        <v>142</v>
      </c>
    </row>
    <row r="1589" s="14" customFormat="1">
      <c r="A1589" s="14"/>
      <c r="B1589" s="240"/>
      <c r="C1589" s="241"/>
      <c r="D1589" s="231" t="s">
        <v>152</v>
      </c>
      <c r="E1589" s="242" t="s">
        <v>1</v>
      </c>
      <c r="F1589" s="243" t="s">
        <v>8</v>
      </c>
      <c r="G1589" s="241"/>
      <c r="H1589" s="244">
        <v>15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152</v>
      </c>
      <c r="AU1589" s="250" t="s">
        <v>150</v>
      </c>
      <c r="AV1589" s="14" t="s">
        <v>150</v>
      </c>
      <c r="AW1589" s="14" t="s">
        <v>30</v>
      </c>
      <c r="AX1589" s="14" t="s">
        <v>73</v>
      </c>
      <c r="AY1589" s="250" t="s">
        <v>142</v>
      </c>
    </row>
    <row r="1590" s="15" customFormat="1">
      <c r="A1590" s="15"/>
      <c r="B1590" s="262"/>
      <c r="C1590" s="263"/>
      <c r="D1590" s="231" t="s">
        <v>152</v>
      </c>
      <c r="E1590" s="264" t="s">
        <v>1</v>
      </c>
      <c r="F1590" s="265" t="s">
        <v>173</v>
      </c>
      <c r="G1590" s="263"/>
      <c r="H1590" s="266">
        <v>61.213000000000001</v>
      </c>
      <c r="I1590" s="267"/>
      <c r="J1590" s="263"/>
      <c r="K1590" s="263"/>
      <c r="L1590" s="268"/>
      <c r="M1590" s="269"/>
      <c r="N1590" s="270"/>
      <c r="O1590" s="270"/>
      <c r="P1590" s="270"/>
      <c r="Q1590" s="270"/>
      <c r="R1590" s="270"/>
      <c r="S1590" s="270"/>
      <c r="T1590" s="271"/>
      <c r="U1590" s="15"/>
      <c r="V1590" s="15"/>
      <c r="W1590" s="15"/>
      <c r="X1590" s="15"/>
      <c r="Y1590" s="15"/>
      <c r="Z1590" s="15"/>
      <c r="AA1590" s="15"/>
      <c r="AB1590" s="15"/>
      <c r="AC1590" s="15"/>
      <c r="AD1590" s="15"/>
      <c r="AE1590" s="15"/>
      <c r="AT1590" s="272" t="s">
        <v>152</v>
      </c>
      <c r="AU1590" s="272" t="s">
        <v>150</v>
      </c>
      <c r="AV1590" s="15" t="s">
        <v>149</v>
      </c>
      <c r="AW1590" s="15" t="s">
        <v>30</v>
      </c>
      <c r="AX1590" s="15" t="s">
        <v>81</v>
      </c>
      <c r="AY1590" s="272" t="s">
        <v>142</v>
      </c>
    </row>
    <row r="1591" s="2" customFormat="1" ht="14.4" customHeight="1">
      <c r="A1591" s="38"/>
      <c r="B1591" s="39"/>
      <c r="C1591" s="251" t="s">
        <v>1590</v>
      </c>
      <c r="D1591" s="251" t="s">
        <v>155</v>
      </c>
      <c r="E1591" s="252" t="s">
        <v>295</v>
      </c>
      <c r="F1591" s="253" t="s">
        <v>296</v>
      </c>
      <c r="G1591" s="254" t="s">
        <v>169</v>
      </c>
      <c r="H1591" s="255">
        <v>67.334000000000003</v>
      </c>
      <c r="I1591" s="256"/>
      <c r="J1591" s="257">
        <f>ROUND(I1591*H1591,2)</f>
        <v>0</v>
      </c>
      <c r="K1591" s="258"/>
      <c r="L1591" s="259"/>
      <c r="M1591" s="260" t="s">
        <v>1</v>
      </c>
      <c r="N1591" s="261" t="s">
        <v>39</v>
      </c>
      <c r="O1591" s="91"/>
      <c r="P1591" s="225">
        <f>O1591*H1591</f>
        <v>0</v>
      </c>
      <c r="Q1591" s="225">
        <v>0.00059999999999999995</v>
      </c>
      <c r="R1591" s="225">
        <f>Q1591*H1591</f>
        <v>0.040400399999999996</v>
      </c>
      <c r="S1591" s="225">
        <v>0</v>
      </c>
      <c r="T1591" s="226">
        <f>S1591*H1591</f>
        <v>0</v>
      </c>
      <c r="U1591" s="38"/>
      <c r="V1591" s="38"/>
      <c r="W1591" s="38"/>
      <c r="X1591" s="38"/>
      <c r="Y1591" s="38"/>
      <c r="Z1591" s="38"/>
      <c r="AA1591" s="38"/>
      <c r="AB1591" s="38"/>
      <c r="AC1591" s="38"/>
      <c r="AD1591" s="38"/>
      <c r="AE1591" s="38"/>
      <c r="AR1591" s="227" t="s">
        <v>347</v>
      </c>
      <c r="AT1591" s="227" t="s">
        <v>155</v>
      </c>
      <c r="AU1591" s="227" t="s">
        <v>150</v>
      </c>
      <c r="AY1591" s="17" t="s">
        <v>142</v>
      </c>
      <c r="BE1591" s="228">
        <f>IF(N1591="základní",J1591,0)</f>
        <v>0</v>
      </c>
      <c r="BF1591" s="228">
        <f>IF(N1591="snížená",J1591,0)</f>
        <v>0</v>
      </c>
      <c r="BG1591" s="228">
        <f>IF(N1591="zákl. přenesená",J1591,0)</f>
        <v>0</v>
      </c>
      <c r="BH1591" s="228">
        <f>IF(N1591="sníž. přenesená",J1591,0)</f>
        <v>0</v>
      </c>
      <c r="BI1591" s="228">
        <f>IF(N1591="nulová",J1591,0)</f>
        <v>0</v>
      </c>
      <c r="BJ1591" s="17" t="s">
        <v>150</v>
      </c>
      <c r="BK1591" s="228">
        <f>ROUND(I1591*H1591,2)</f>
        <v>0</v>
      </c>
      <c r="BL1591" s="17" t="s">
        <v>265</v>
      </c>
      <c r="BM1591" s="227" t="s">
        <v>1591</v>
      </c>
    </row>
    <row r="1592" s="14" customFormat="1">
      <c r="A1592" s="14"/>
      <c r="B1592" s="240"/>
      <c r="C1592" s="241"/>
      <c r="D1592" s="231" t="s">
        <v>152</v>
      </c>
      <c r="E1592" s="242" t="s">
        <v>1</v>
      </c>
      <c r="F1592" s="243" t="s">
        <v>1592</v>
      </c>
      <c r="G1592" s="241"/>
      <c r="H1592" s="244">
        <v>67.334000000000003</v>
      </c>
      <c r="I1592" s="245"/>
      <c r="J1592" s="241"/>
      <c r="K1592" s="241"/>
      <c r="L1592" s="246"/>
      <c r="M1592" s="247"/>
      <c r="N1592" s="248"/>
      <c r="O1592" s="248"/>
      <c r="P1592" s="248"/>
      <c r="Q1592" s="248"/>
      <c r="R1592" s="248"/>
      <c r="S1592" s="248"/>
      <c r="T1592" s="24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0" t="s">
        <v>152</v>
      </c>
      <c r="AU1592" s="250" t="s">
        <v>150</v>
      </c>
      <c r="AV1592" s="14" t="s">
        <v>150</v>
      </c>
      <c r="AW1592" s="14" t="s">
        <v>30</v>
      </c>
      <c r="AX1592" s="14" t="s">
        <v>81</v>
      </c>
      <c r="AY1592" s="250" t="s">
        <v>142</v>
      </c>
    </row>
    <row r="1593" s="2" customFormat="1" ht="24.15" customHeight="1">
      <c r="A1593" s="38"/>
      <c r="B1593" s="39"/>
      <c r="C1593" s="215" t="s">
        <v>1593</v>
      </c>
      <c r="D1593" s="215" t="s">
        <v>145</v>
      </c>
      <c r="E1593" s="216" t="s">
        <v>1594</v>
      </c>
      <c r="F1593" s="217" t="s">
        <v>1595</v>
      </c>
      <c r="G1593" s="218" t="s">
        <v>148</v>
      </c>
      <c r="H1593" s="219">
        <v>0.39400000000000002</v>
      </c>
      <c r="I1593" s="220"/>
      <c r="J1593" s="221">
        <f>ROUND(I1593*H1593,2)</f>
        <v>0</v>
      </c>
      <c r="K1593" s="222"/>
      <c r="L1593" s="44"/>
      <c r="M1593" s="223" t="s">
        <v>1</v>
      </c>
      <c r="N1593" s="224" t="s">
        <v>39</v>
      </c>
      <c r="O1593" s="91"/>
      <c r="P1593" s="225">
        <f>O1593*H1593</f>
        <v>0</v>
      </c>
      <c r="Q1593" s="225">
        <v>0</v>
      </c>
      <c r="R1593" s="225">
        <f>Q1593*H1593</f>
        <v>0</v>
      </c>
      <c r="S1593" s="225">
        <v>0</v>
      </c>
      <c r="T1593" s="226">
        <f>S1593*H1593</f>
        <v>0</v>
      </c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  <c r="AE1593" s="38"/>
      <c r="AR1593" s="227" t="s">
        <v>265</v>
      </c>
      <c r="AT1593" s="227" t="s">
        <v>145</v>
      </c>
      <c r="AU1593" s="227" t="s">
        <v>150</v>
      </c>
      <c r="AY1593" s="17" t="s">
        <v>142</v>
      </c>
      <c r="BE1593" s="228">
        <f>IF(N1593="základní",J1593,0)</f>
        <v>0</v>
      </c>
      <c r="BF1593" s="228">
        <f>IF(N1593="snížená",J1593,0)</f>
        <v>0</v>
      </c>
      <c r="BG1593" s="228">
        <f>IF(N1593="zákl. přenesená",J1593,0)</f>
        <v>0</v>
      </c>
      <c r="BH1593" s="228">
        <f>IF(N1593="sníž. přenesená",J1593,0)</f>
        <v>0</v>
      </c>
      <c r="BI1593" s="228">
        <f>IF(N1593="nulová",J1593,0)</f>
        <v>0</v>
      </c>
      <c r="BJ1593" s="17" t="s">
        <v>150</v>
      </c>
      <c r="BK1593" s="228">
        <f>ROUND(I1593*H1593,2)</f>
        <v>0</v>
      </c>
      <c r="BL1593" s="17" t="s">
        <v>265</v>
      </c>
      <c r="BM1593" s="227" t="s">
        <v>1596</v>
      </c>
    </row>
    <row r="1594" s="2" customFormat="1" ht="24.15" customHeight="1">
      <c r="A1594" s="38"/>
      <c r="B1594" s="39"/>
      <c r="C1594" s="215" t="s">
        <v>1597</v>
      </c>
      <c r="D1594" s="215" t="s">
        <v>145</v>
      </c>
      <c r="E1594" s="216" t="s">
        <v>1598</v>
      </c>
      <c r="F1594" s="217" t="s">
        <v>1599</v>
      </c>
      <c r="G1594" s="218" t="s">
        <v>148</v>
      </c>
      <c r="H1594" s="219">
        <v>0.39400000000000002</v>
      </c>
      <c r="I1594" s="220"/>
      <c r="J1594" s="221">
        <f>ROUND(I1594*H1594,2)</f>
        <v>0</v>
      </c>
      <c r="K1594" s="222"/>
      <c r="L1594" s="44"/>
      <c r="M1594" s="223" t="s">
        <v>1</v>
      </c>
      <c r="N1594" s="224" t="s">
        <v>39</v>
      </c>
      <c r="O1594" s="91"/>
      <c r="P1594" s="225">
        <f>O1594*H1594</f>
        <v>0</v>
      </c>
      <c r="Q1594" s="225">
        <v>0</v>
      </c>
      <c r="R1594" s="225">
        <f>Q1594*H1594</f>
        <v>0</v>
      </c>
      <c r="S1594" s="225">
        <v>0</v>
      </c>
      <c r="T1594" s="226">
        <f>S1594*H1594</f>
        <v>0</v>
      </c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R1594" s="227" t="s">
        <v>265</v>
      </c>
      <c r="AT1594" s="227" t="s">
        <v>145</v>
      </c>
      <c r="AU1594" s="227" t="s">
        <v>150</v>
      </c>
      <c r="AY1594" s="17" t="s">
        <v>142</v>
      </c>
      <c r="BE1594" s="228">
        <f>IF(N1594="základní",J1594,0)</f>
        <v>0</v>
      </c>
      <c r="BF1594" s="228">
        <f>IF(N1594="snížená",J1594,0)</f>
        <v>0</v>
      </c>
      <c r="BG1594" s="228">
        <f>IF(N1594="zákl. přenesená",J1594,0)</f>
        <v>0</v>
      </c>
      <c r="BH1594" s="228">
        <f>IF(N1594="sníž. přenesená",J1594,0)</f>
        <v>0</v>
      </c>
      <c r="BI1594" s="228">
        <f>IF(N1594="nulová",J1594,0)</f>
        <v>0</v>
      </c>
      <c r="BJ1594" s="17" t="s">
        <v>150</v>
      </c>
      <c r="BK1594" s="228">
        <f>ROUND(I1594*H1594,2)</f>
        <v>0</v>
      </c>
      <c r="BL1594" s="17" t="s">
        <v>265</v>
      </c>
      <c r="BM1594" s="227" t="s">
        <v>1600</v>
      </c>
    </row>
    <row r="1595" s="12" customFormat="1" ht="22.8" customHeight="1">
      <c r="A1595" s="12"/>
      <c r="B1595" s="199"/>
      <c r="C1595" s="200"/>
      <c r="D1595" s="201" t="s">
        <v>72</v>
      </c>
      <c r="E1595" s="213" t="s">
        <v>1601</v>
      </c>
      <c r="F1595" s="213" t="s">
        <v>1602</v>
      </c>
      <c r="G1595" s="200"/>
      <c r="H1595" s="200"/>
      <c r="I1595" s="203"/>
      <c r="J1595" s="214">
        <f>BK1595</f>
        <v>0</v>
      </c>
      <c r="K1595" s="200"/>
      <c r="L1595" s="205"/>
      <c r="M1595" s="206"/>
      <c r="N1595" s="207"/>
      <c r="O1595" s="207"/>
      <c r="P1595" s="208">
        <f>SUM(P1596:P1616)</f>
        <v>0</v>
      </c>
      <c r="Q1595" s="207"/>
      <c r="R1595" s="208">
        <f>SUM(R1596:R1616)</f>
        <v>0</v>
      </c>
      <c r="S1595" s="207"/>
      <c r="T1595" s="209">
        <f>SUM(T1596:T1616)</f>
        <v>0.067976999999999996</v>
      </c>
      <c r="U1595" s="12"/>
      <c r="V1595" s="12"/>
      <c r="W1595" s="12"/>
      <c r="X1595" s="12"/>
      <c r="Y1595" s="12"/>
      <c r="Z1595" s="12"/>
      <c r="AA1595" s="12"/>
      <c r="AB1595" s="12"/>
      <c r="AC1595" s="12"/>
      <c r="AD1595" s="12"/>
      <c r="AE1595" s="12"/>
      <c r="AR1595" s="210" t="s">
        <v>150</v>
      </c>
      <c r="AT1595" s="211" t="s">
        <v>72</v>
      </c>
      <c r="AU1595" s="211" t="s">
        <v>81</v>
      </c>
      <c r="AY1595" s="210" t="s">
        <v>142</v>
      </c>
      <c r="BK1595" s="212">
        <f>SUM(BK1596:BK1616)</f>
        <v>0</v>
      </c>
    </row>
    <row r="1596" s="2" customFormat="1" ht="24.15" customHeight="1">
      <c r="A1596" s="38"/>
      <c r="B1596" s="39"/>
      <c r="C1596" s="215" t="s">
        <v>1603</v>
      </c>
      <c r="D1596" s="215" t="s">
        <v>145</v>
      </c>
      <c r="E1596" s="216" t="s">
        <v>1604</v>
      </c>
      <c r="F1596" s="217" t="s">
        <v>1605</v>
      </c>
      <c r="G1596" s="218" t="s">
        <v>169</v>
      </c>
      <c r="H1596" s="219">
        <v>4.3019999999999996</v>
      </c>
      <c r="I1596" s="220"/>
      <c r="J1596" s="221">
        <f>ROUND(I1596*H1596,2)</f>
        <v>0</v>
      </c>
      <c r="K1596" s="222"/>
      <c r="L1596" s="44"/>
      <c r="M1596" s="223" t="s">
        <v>1</v>
      </c>
      <c r="N1596" s="224" t="s">
        <v>39</v>
      </c>
      <c r="O1596" s="91"/>
      <c r="P1596" s="225">
        <f>O1596*H1596</f>
        <v>0</v>
      </c>
      <c r="Q1596" s="225">
        <v>0</v>
      </c>
      <c r="R1596" s="225">
        <f>Q1596*H1596</f>
        <v>0</v>
      </c>
      <c r="S1596" s="225">
        <v>0</v>
      </c>
      <c r="T1596" s="226">
        <f>S1596*H1596</f>
        <v>0</v>
      </c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R1596" s="227" t="s">
        <v>265</v>
      </c>
      <c r="AT1596" s="227" t="s">
        <v>145</v>
      </c>
      <c r="AU1596" s="227" t="s">
        <v>150</v>
      </c>
      <c r="AY1596" s="17" t="s">
        <v>142</v>
      </c>
      <c r="BE1596" s="228">
        <f>IF(N1596="základní",J1596,0)</f>
        <v>0</v>
      </c>
      <c r="BF1596" s="228">
        <f>IF(N1596="snížená",J1596,0)</f>
        <v>0</v>
      </c>
      <c r="BG1596" s="228">
        <f>IF(N1596="zákl. přenesená",J1596,0)</f>
        <v>0</v>
      </c>
      <c r="BH1596" s="228">
        <f>IF(N1596="sníž. přenesená",J1596,0)</f>
        <v>0</v>
      </c>
      <c r="BI1596" s="228">
        <f>IF(N1596="nulová",J1596,0)</f>
        <v>0</v>
      </c>
      <c r="BJ1596" s="17" t="s">
        <v>150</v>
      </c>
      <c r="BK1596" s="228">
        <f>ROUND(I1596*H1596,2)</f>
        <v>0</v>
      </c>
      <c r="BL1596" s="17" t="s">
        <v>265</v>
      </c>
      <c r="BM1596" s="227" t="s">
        <v>1606</v>
      </c>
    </row>
    <row r="1597" s="13" customFormat="1">
      <c r="A1597" s="13"/>
      <c r="B1597" s="229"/>
      <c r="C1597" s="230"/>
      <c r="D1597" s="231" t="s">
        <v>152</v>
      </c>
      <c r="E1597" s="232" t="s">
        <v>1</v>
      </c>
      <c r="F1597" s="233" t="s">
        <v>197</v>
      </c>
      <c r="G1597" s="230"/>
      <c r="H1597" s="232" t="s">
        <v>1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9" t="s">
        <v>152</v>
      </c>
      <c r="AU1597" s="239" t="s">
        <v>150</v>
      </c>
      <c r="AV1597" s="13" t="s">
        <v>81</v>
      </c>
      <c r="AW1597" s="13" t="s">
        <v>30</v>
      </c>
      <c r="AX1597" s="13" t="s">
        <v>73</v>
      </c>
      <c r="AY1597" s="239" t="s">
        <v>142</v>
      </c>
    </row>
    <row r="1598" s="14" customFormat="1">
      <c r="A1598" s="14"/>
      <c r="B1598" s="240"/>
      <c r="C1598" s="241"/>
      <c r="D1598" s="231" t="s">
        <v>152</v>
      </c>
      <c r="E1598" s="242" t="s">
        <v>1</v>
      </c>
      <c r="F1598" s="243" t="s">
        <v>198</v>
      </c>
      <c r="G1598" s="241"/>
      <c r="H1598" s="244">
        <v>2.7120000000000002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152</v>
      </c>
      <c r="AU1598" s="250" t="s">
        <v>150</v>
      </c>
      <c r="AV1598" s="14" t="s">
        <v>150</v>
      </c>
      <c r="AW1598" s="14" t="s">
        <v>30</v>
      </c>
      <c r="AX1598" s="14" t="s">
        <v>73</v>
      </c>
      <c r="AY1598" s="250" t="s">
        <v>142</v>
      </c>
    </row>
    <row r="1599" s="13" customFormat="1">
      <c r="A1599" s="13"/>
      <c r="B1599" s="229"/>
      <c r="C1599" s="230"/>
      <c r="D1599" s="231" t="s">
        <v>152</v>
      </c>
      <c r="E1599" s="232" t="s">
        <v>1</v>
      </c>
      <c r="F1599" s="233" t="s">
        <v>203</v>
      </c>
      <c r="G1599" s="230"/>
      <c r="H1599" s="232" t="s">
        <v>1</v>
      </c>
      <c r="I1599" s="234"/>
      <c r="J1599" s="230"/>
      <c r="K1599" s="230"/>
      <c r="L1599" s="235"/>
      <c r="M1599" s="236"/>
      <c r="N1599" s="237"/>
      <c r="O1599" s="237"/>
      <c r="P1599" s="237"/>
      <c r="Q1599" s="237"/>
      <c r="R1599" s="237"/>
      <c r="S1599" s="237"/>
      <c r="T1599" s="23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9" t="s">
        <v>152</v>
      </c>
      <c r="AU1599" s="239" t="s">
        <v>150</v>
      </c>
      <c r="AV1599" s="13" t="s">
        <v>81</v>
      </c>
      <c r="AW1599" s="13" t="s">
        <v>30</v>
      </c>
      <c r="AX1599" s="13" t="s">
        <v>73</v>
      </c>
      <c r="AY1599" s="239" t="s">
        <v>142</v>
      </c>
    </row>
    <row r="1600" s="14" customFormat="1">
      <c r="A1600" s="14"/>
      <c r="B1600" s="240"/>
      <c r="C1600" s="241"/>
      <c r="D1600" s="231" t="s">
        <v>152</v>
      </c>
      <c r="E1600" s="242" t="s">
        <v>1</v>
      </c>
      <c r="F1600" s="243" t="s">
        <v>204</v>
      </c>
      <c r="G1600" s="241"/>
      <c r="H1600" s="244">
        <v>1.5900000000000001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152</v>
      </c>
      <c r="AU1600" s="250" t="s">
        <v>150</v>
      </c>
      <c r="AV1600" s="14" t="s">
        <v>150</v>
      </c>
      <c r="AW1600" s="14" t="s">
        <v>30</v>
      </c>
      <c r="AX1600" s="14" t="s">
        <v>73</v>
      </c>
      <c r="AY1600" s="250" t="s">
        <v>142</v>
      </c>
    </row>
    <row r="1601" s="15" customFormat="1">
      <c r="A1601" s="15"/>
      <c r="B1601" s="262"/>
      <c r="C1601" s="263"/>
      <c r="D1601" s="231" t="s">
        <v>152</v>
      </c>
      <c r="E1601" s="264" t="s">
        <v>1</v>
      </c>
      <c r="F1601" s="265" t="s">
        <v>173</v>
      </c>
      <c r="G1601" s="263"/>
      <c r="H1601" s="266">
        <v>4.3019999999999996</v>
      </c>
      <c r="I1601" s="267"/>
      <c r="J1601" s="263"/>
      <c r="K1601" s="263"/>
      <c r="L1601" s="268"/>
      <c r="M1601" s="269"/>
      <c r="N1601" s="270"/>
      <c r="O1601" s="270"/>
      <c r="P1601" s="270"/>
      <c r="Q1601" s="270"/>
      <c r="R1601" s="270"/>
      <c r="S1601" s="270"/>
      <c r="T1601" s="271"/>
      <c r="U1601" s="15"/>
      <c r="V1601" s="15"/>
      <c r="W1601" s="15"/>
      <c r="X1601" s="15"/>
      <c r="Y1601" s="15"/>
      <c r="Z1601" s="15"/>
      <c r="AA1601" s="15"/>
      <c r="AB1601" s="15"/>
      <c r="AC1601" s="15"/>
      <c r="AD1601" s="15"/>
      <c r="AE1601" s="15"/>
      <c r="AT1601" s="272" t="s">
        <v>152</v>
      </c>
      <c r="AU1601" s="272" t="s">
        <v>150</v>
      </c>
      <c r="AV1601" s="15" t="s">
        <v>149</v>
      </c>
      <c r="AW1601" s="15" t="s">
        <v>30</v>
      </c>
      <c r="AX1601" s="15" t="s">
        <v>81</v>
      </c>
      <c r="AY1601" s="272" t="s">
        <v>142</v>
      </c>
    </row>
    <row r="1602" s="2" customFormat="1" ht="24.15" customHeight="1">
      <c r="A1602" s="38"/>
      <c r="B1602" s="39"/>
      <c r="C1602" s="215" t="s">
        <v>1607</v>
      </c>
      <c r="D1602" s="215" t="s">
        <v>145</v>
      </c>
      <c r="E1602" s="216" t="s">
        <v>1608</v>
      </c>
      <c r="F1602" s="217" t="s">
        <v>1609</v>
      </c>
      <c r="G1602" s="218" t="s">
        <v>169</v>
      </c>
      <c r="H1602" s="219">
        <v>22.119</v>
      </c>
      <c r="I1602" s="220"/>
      <c r="J1602" s="221">
        <f>ROUND(I1602*H1602,2)</f>
        <v>0</v>
      </c>
      <c r="K1602" s="222"/>
      <c r="L1602" s="44"/>
      <c r="M1602" s="223" t="s">
        <v>1</v>
      </c>
      <c r="N1602" s="224" t="s">
        <v>39</v>
      </c>
      <c r="O1602" s="91"/>
      <c r="P1602" s="225">
        <f>O1602*H1602</f>
        <v>0</v>
      </c>
      <c r="Q1602" s="225">
        <v>0</v>
      </c>
      <c r="R1602" s="225">
        <f>Q1602*H1602</f>
        <v>0</v>
      </c>
      <c r="S1602" s="225">
        <v>0.0030000000000000001</v>
      </c>
      <c r="T1602" s="226">
        <f>S1602*H1602</f>
        <v>0.066356999999999999</v>
      </c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R1602" s="227" t="s">
        <v>265</v>
      </c>
      <c r="AT1602" s="227" t="s">
        <v>145</v>
      </c>
      <c r="AU1602" s="227" t="s">
        <v>150</v>
      </c>
      <c r="AY1602" s="17" t="s">
        <v>142</v>
      </c>
      <c r="BE1602" s="228">
        <f>IF(N1602="základní",J1602,0)</f>
        <v>0</v>
      </c>
      <c r="BF1602" s="228">
        <f>IF(N1602="snížená",J1602,0)</f>
        <v>0</v>
      </c>
      <c r="BG1602" s="228">
        <f>IF(N1602="zákl. přenesená",J1602,0)</f>
        <v>0</v>
      </c>
      <c r="BH1602" s="228">
        <f>IF(N1602="sníž. přenesená",J1602,0)</f>
        <v>0</v>
      </c>
      <c r="BI1602" s="228">
        <f>IF(N1602="nulová",J1602,0)</f>
        <v>0</v>
      </c>
      <c r="BJ1602" s="17" t="s">
        <v>150</v>
      </c>
      <c r="BK1602" s="228">
        <f>ROUND(I1602*H1602,2)</f>
        <v>0</v>
      </c>
      <c r="BL1602" s="17" t="s">
        <v>265</v>
      </c>
      <c r="BM1602" s="227" t="s">
        <v>1610</v>
      </c>
    </row>
    <row r="1603" s="13" customFormat="1">
      <c r="A1603" s="13"/>
      <c r="B1603" s="229"/>
      <c r="C1603" s="230"/>
      <c r="D1603" s="231" t="s">
        <v>152</v>
      </c>
      <c r="E1603" s="232" t="s">
        <v>1</v>
      </c>
      <c r="F1603" s="233" t="s">
        <v>193</v>
      </c>
      <c r="G1603" s="230"/>
      <c r="H1603" s="232" t="s">
        <v>1</v>
      </c>
      <c r="I1603" s="234"/>
      <c r="J1603" s="230"/>
      <c r="K1603" s="230"/>
      <c r="L1603" s="235"/>
      <c r="M1603" s="236"/>
      <c r="N1603" s="237"/>
      <c r="O1603" s="237"/>
      <c r="P1603" s="237"/>
      <c r="Q1603" s="237"/>
      <c r="R1603" s="237"/>
      <c r="S1603" s="237"/>
      <c r="T1603" s="23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9" t="s">
        <v>152</v>
      </c>
      <c r="AU1603" s="239" t="s">
        <v>150</v>
      </c>
      <c r="AV1603" s="13" t="s">
        <v>81</v>
      </c>
      <c r="AW1603" s="13" t="s">
        <v>30</v>
      </c>
      <c r="AX1603" s="13" t="s">
        <v>73</v>
      </c>
      <c r="AY1603" s="239" t="s">
        <v>142</v>
      </c>
    </row>
    <row r="1604" s="14" customFormat="1">
      <c r="A1604" s="14"/>
      <c r="B1604" s="240"/>
      <c r="C1604" s="241"/>
      <c r="D1604" s="231" t="s">
        <v>152</v>
      </c>
      <c r="E1604" s="242" t="s">
        <v>1</v>
      </c>
      <c r="F1604" s="243" t="s">
        <v>194</v>
      </c>
      <c r="G1604" s="241"/>
      <c r="H1604" s="244">
        <v>13.821999999999999</v>
      </c>
      <c r="I1604" s="245"/>
      <c r="J1604" s="241"/>
      <c r="K1604" s="241"/>
      <c r="L1604" s="246"/>
      <c r="M1604" s="247"/>
      <c r="N1604" s="248"/>
      <c r="O1604" s="248"/>
      <c r="P1604" s="248"/>
      <c r="Q1604" s="248"/>
      <c r="R1604" s="248"/>
      <c r="S1604" s="248"/>
      <c r="T1604" s="249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0" t="s">
        <v>152</v>
      </c>
      <c r="AU1604" s="250" t="s">
        <v>150</v>
      </c>
      <c r="AV1604" s="14" t="s">
        <v>150</v>
      </c>
      <c r="AW1604" s="14" t="s">
        <v>30</v>
      </c>
      <c r="AX1604" s="14" t="s">
        <v>73</v>
      </c>
      <c r="AY1604" s="250" t="s">
        <v>142</v>
      </c>
    </row>
    <row r="1605" s="13" customFormat="1">
      <c r="A1605" s="13"/>
      <c r="B1605" s="229"/>
      <c r="C1605" s="230"/>
      <c r="D1605" s="231" t="s">
        <v>152</v>
      </c>
      <c r="E1605" s="232" t="s">
        <v>1</v>
      </c>
      <c r="F1605" s="233" t="s">
        <v>293</v>
      </c>
      <c r="G1605" s="230"/>
      <c r="H1605" s="232" t="s">
        <v>1</v>
      </c>
      <c r="I1605" s="234"/>
      <c r="J1605" s="230"/>
      <c r="K1605" s="230"/>
      <c r="L1605" s="235"/>
      <c r="M1605" s="236"/>
      <c r="N1605" s="237"/>
      <c r="O1605" s="237"/>
      <c r="P1605" s="237"/>
      <c r="Q1605" s="237"/>
      <c r="R1605" s="237"/>
      <c r="S1605" s="237"/>
      <c r="T1605" s="238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39" t="s">
        <v>152</v>
      </c>
      <c r="AU1605" s="239" t="s">
        <v>150</v>
      </c>
      <c r="AV1605" s="13" t="s">
        <v>81</v>
      </c>
      <c r="AW1605" s="13" t="s">
        <v>30</v>
      </c>
      <c r="AX1605" s="13" t="s">
        <v>73</v>
      </c>
      <c r="AY1605" s="239" t="s">
        <v>142</v>
      </c>
    </row>
    <row r="1606" s="14" customFormat="1">
      <c r="A1606" s="14"/>
      <c r="B1606" s="240"/>
      <c r="C1606" s="241"/>
      <c r="D1606" s="231" t="s">
        <v>152</v>
      </c>
      <c r="E1606" s="242" t="s">
        <v>1</v>
      </c>
      <c r="F1606" s="243" t="s">
        <v>196</v>
      </c>
      <c r="G1606" s="241"/>
      <c r="H1606" s="244">
        <v>3.9670000000000001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0" t="s">
        <v>152</v>
      </c>
      <c r="AU1606" s="250" t="s">
        <v>150</v>
      </c>
      <c r="AV1606" s="14" t="s">
        <v>150</v>
      </c>
      <c r="AW1606" s="14" t="s">
        <v>30</v>
      </c>
      <c r="AX1606" s="14" t="s">
        <v>73</v>
      </c>
      <c r="AY1606" s="250" t="s">
        <v>142</v>
      </c>
    </row>
    <row r="1607" s="13" customFormat="1">
      <c r="A1607" s="13"/>
      <c r="B1607" s="229"/>
      <c r="C1607" s="230"/>
      <c r="D1607" s="231" t="s">
        <v>152</v>
      </c>
      <c r="E1607" s="232" t="s">
        <v>1</v>
      </c>
      <c r="F1607" s="233" t="s">
        <v>197</v>
      </c>
      <c r="G1607" s="230"/>
      <c r="H1607" s="232" t="s">
        <v>1</v>
      </c>
      <c r="I1607" s="234"/>
      <c r="J1607" s="230"/>
      <c r="K1607" s="230"/>
      <c r="L1607" s="235"/>
      <c r="M1607" s="236"/>
      <c r="N1607" s="237"/>
      <c r="O1607" s="237"/>
      <c r="P1607" s="237"/>
      <c r="Q1607" s="237"/>
      <c r="R1607" s="237"/>
      <c r="S1607" s="237"/>
      <c r="T1607" s="23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9" t="s">
        <v>152</v>
      </c>
      <c r="AU1607" s="239" t="s">
        <v>150</v>
      </c>
      <c r="AV1607" s="13" t="s">
        <v>81</v>
      </c>
      <c r="AW1607" s="13" t="s">
        <v>30</v>
      </c>
      <c r="AX1607" s="13" t="s">
        <v>73</v>
      </c>
      <c r="AY1607" s="239" t="s">
        <v>142</v>
      </c>
    </row>
    <row r="1608" s="14" customFormat="1">
      <c r="A1608" s="14"/>
      <c r="B1608" s="240"/>
      <c r="C1608" s="241"/>
      <c r="D1608" s="231" t="s">
        <v>152</v>
      </c>
      <c r="E1608" s="242" t="s">
        <v>1</v>
      </c>
      <c r="F1608" s="243" t="s">
        <v>198</v>
      </c>
      <c r="G1608" s="241"/>
      <c r="H1608" s="244">
        <v>2.7120000000000002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152</v>
      </c>
      <c r="AU1608" s="250" t="s">
        <v>150</v>
      </c>
      <c r="AV1608" s="14" t="s">
        <v>150</v>
      </c>
      <c r="AW1608" s="14" t="s">
        <v>30</v>
      </c>
      <c r="AX1608" s="14" t="s">
        <v>73</v>
      </c>
      <c r="AY1608" s="250" t="s">
        <v>142</v>
      </c>
    </row>
    <row r="1609" s="13" customFormat="1">
      <c r="A1609" s="13"/>
      <c r="B1609" s="229"/>
      <c r="C1609" s="230"/>
      <c r="D1609" s="231" t="s">
        <v>152</v>
      </c>
      <c r="E1609" s="232" t="s">
        <v>1</v>
      </c>
      <c r="F1609" s="233" t="s">
        <v>203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152</v>
      </c>
      <c r="AU1609" s="239" t="s">
        <v>150</v>
      </c>
      <c r="AV1609" s="13" t="s">
        <v>81</v>
      </c>
      <c r="AW1609" s="13" t="s">
        <v>30</v>
      </c>
      <c r="AX1609" s="13" t="s">
        <v>73</v>
      </c>
      <c r="AY1609" s="239" t="s">
        <v>142</v>
      </c>
    </row>
    <row r="1610" s="14" customFormat="1">
      <c r="A1610" s="14"/>
      <c r="B1610" s="240"/>
      <c r="C1610" s="241"/>
      <c r="D1610" s="231" t="s">
        <v>152</v>
      </c>
      <c r="E1610" s="242" t="s">
        <v>1</v>
      </c>
      <c r="F1610" s="243" t="s">
        <v>1611</v>
      </c>
      <c r="G1610" s="241"/>
      <c r="H1610" s="244">
        <v>1.6180000000000001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152</v>
      </c>
      <c r="AU1610" s="250" t="s">
        <v>150</v>
      </c>
      <c r="AV1610" s="14" t="s">
        <v>150</v>
      </c>
      <c r="AW1610" s="14" t="s">
        <v>30</v>
      </c>
      <c r="AX1610" s="14" t="s">
        <v>73</v>
      </c>
      <c r="AY1610" s="250" t="s">
        <v>142</v>
      </c>
    </row>
    <row r="1611" s="15" customFormat="1">
      <c r="A1611" s="15"/>
      <c r="B1611" s="262"/>
      <c r="C1611" s="263"/>
      <c r="D1611" s="231" t="s">
        <v>152</v>
      </c>
      <c r="E1611" s="264" t="s">
        <v>1</v>
      </c>
      <c r="F1611" s="265" t="s">
        <v>173</v>
      </c>
      <c r="G1611" s="263"/>
      <c r="H1611" s="266">
        <v>22.119</v>
      </c>
      <c r="I1611" s="267"/>
      <c r="J1611" s="263"/>
      <c r="K1611" s="263"/>
      <c r="L1611" s="268"/>
      <c r="M1611" s="269"/>
      <c r="N1611" s="270"/>
      <c r="O1611" s="270"/>
      <c r="P1611" s="270"/>
      <c r="Q1611" s="270"/>
      <c r="R1611" s="270"/>
      <c r="S1611" s="270"/>
      <c r="T1611" s="271"/>
      <c r="U1611" s="15"/>
      <c r="V1611" s="15"/>
      <c r="W1611" s="15"/>
      <c r="X1611" s="15"/>
      <c r="Y1611" s="15"/>
      <c r="Z1611" s="15"/>
      <c r="AA1611" s="15"/>
      <c r="AB1611" s="15"/>
      <c r="AC1611" s="15"/>
      <c r="AD1611" s="15"/>
      <c r="AE1611" s="15"/>
      <c r="AT1611" s="272" t="s">
        <v>152</v>
      </c>
      <c r="AU1611" s="272" t="s">
        <v>150</v>
      </c>
      <c r="AV1611" s="15" t="s">
        <v>149</v>
      </c>
      <c r="AW1611" s="15" t="s">
        <v>30</v>
      </c>
      <c r="AX1611" s="15" t="s">
        <v>81</v>
      </c>
      <c r="AY1611" s="272" t="s">
        <v>142</v>
      </c>
    </row>
    <row r="1612" s="2" customFormat="1" ht="14.4" customHeight="1">
      <c r="A1612" s="38"/>
      <c r="B1612" s="39"/>
      <c r="C1612" s="215" t="s">
        <v>1612</v>
      </c>
      <c r="D1612" s="215" t="s">
        <v>145</v>
      </c>
      <c r="E1612" s="216" t="s">
        <v>1613</v>
      </c>
      <c r="F1612" s="217" t="s">
        <v>1614</v>
      </c>
      <c r="G1612" s="218" t="s">
        <v>286</v>
      </c>
      <c r="H1612" s="219">
        <v>5.4000000000000004</v>
      </c>
      <c r="I1612" s="220"/>
      <c r="J1612" s="221">
        <f>ROUND(I1612*H1612,2)</f>
        <v>0</v>
      </c>
      <c r="K1612" s="222"/>
      <c r="L1612" s="44"/>
      <c r="M1612" s="223" t="s">
        <v>1</v>
      </c>
      <c r="N1612" s="224" t="s">
        <v>39</v>
      </c>
      <c r="O1612" s="91"/>
      <c r="P1612" s="225">
        <f>O1612*H1612</f>
        <v>0</v>
      </c>
      <c r="Q1612" s="225">
        <v>0</v>
      </c>
      <c r="R1612" s="225">
        <f>Q1612*H1612</f>
        <v>0</v>
      </c>
      <c r="S1612" s="225">
        <v>0.00029999999999999997</v>
      </c>
      <c r="T1612" s="226">
        <f>S1612*H1612</f>
        <v>0.0016199999999999999</v>
      </c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  <c r="AE1612" s="38"/>
      <c r="AR1612" s="227" t="s">
        <v>265</v>
      </c>
      <c r="AT1612" s="227" t="s">
        <v>145</v>
      </c>
      <c r="AU1612" s="227" t="s">
        <v>150</v>
      </c>
      <c r="AY1612" s="17" t="s">
        <v>142</v>
      </c>
      <c r="BE1612" s="228">
        <f>IF(N1612="základní",J1612,0)</f>
        <v>0</v>
      </c>
      <c r="BF1612" s="228">
        <f>IF(N1612="snížená",J1612,0)</f>
        <v>0</v>
      </c>
      <c r="BG1612" s="228">
        <f>IF(N1612="zákl. přenesená",J1612,0)</f>
        <v>0</v>
      </c>
      <c r="BH1612" s="228">
        <f>IF(N1612="sníž. přenesená",J1612,0)</f>
        <v>0</v>
      </c>
      <c r="BI1612" s="228">
        <f>IF(N1612="nulová",J1612,0)</f>
        <v>0</v>
      </c>
      <c r="BJ1612" s="17" t="s">
        <v>150</v>
      </c>
      <c r="BK1612" s="228">
        <f>ROUND(I1612*H1612,2)</f>
        <v>0</v>
      </c>
      <c r="BL1612" s="17" t="s">
        <v>265</v>
      </c>
      <c r="BM1612" s="227" t="s">
        <v>1615</v>
      </c>
    </row>
    <row r="1613" s="13" customFormat="1">
      <c r="A1613" s="13"/>
      <c r="B1613" s="229"/>
      <c r="C1613" s="230"/>
      <c r="D1613" s="231" t="s">
        <v>152</v>
      </c>
      <c r="E1613" s="232" t="s">
        <v>1</v>
      </c>
      <c r="F1613" s="233" t="s">
        <v>203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152</v>
      </c>
      <c r="AU1613" s="239" t="s">
        <v>150</v>
      </c>
      <c r="AV1613" s="13" t="s">
        <v>81</v>
      </c>
      <c r="AW1613" s="13" t="s">
        <v>30</v>
      </c>
      <c r="AX1613" s="13" t="s">
        <v>73</v>
      </c>
      <c r="AY1613" s="239" t="s">
        <v>142</v>
      </c>
    </row>
    <row r="1614" s="14" customFormat="1">
      <c r="A1614" s="14"/>
      <c r="B1614" s="240"/>
      <c r="C1614" s="241"/>
      <c r="D1614" s="231" t="s">
        <v>152</v>
      </c>
      <c r="E1614" s="242" t="s">
        <v>1</v>
      </c>
      <c r="F1614" s="243" t="s">
        <v>1616</v>
      </c>
      <c r="G1614" s="241"/>
      <c r="H1614" s="244">
        <v>5.4000000000000004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152</v>
      </c>
      <c r="AU1614" s="250" t="s">
        <v>150</v>
      </c>
      <c r="AV1614" s="14" t="s">
        <v>150</v>
      </c>
      <c r="AW1614" s="14" t="s">
        <v>30</v>
      </c>
      <c r="AX1614" s="14" t="s">
        <v>81</v>
      </c>
      <c r="AY1614" s="250" t="s">
        <v>142</v>
      </c>
    </row>
    <row r="1615" s="2" customFormat="1" ht="24.15" customHeight="1">
      <c r="A1615" s="38"/>
      <c r="B1615" s="39"/>
      <c r="C1615" s="215" t="s">
        <v>1617</v>
      </c>
      <c r="D1615" s="215" t="s">
        <v>145</v>
      </c>
      <c r="E1615" s="216" t="s">
        <v>1618</v>
      </c>
      <c r="F1615" s="217" t="s">
        <v>1619</v>
      </c>
      <c r="G1615" s="218" t="s">
        <v>148</v>
      </c>
      <c r="H1615" s="219">
        <v>0</v>
      </c>
      <c r="I1615" s="220"/>
      <c r="J1615" s="221">
        <f>ROUND(I1615*H1615,2)</f>
        <v>0</v>
      </c>
      <c r="K1615" s="222"/>
      <c r="L1615" s="44"/>
      <c r="M1615" s="223" t="s">
        <v>1</v>
      </c>
      <c r="N1615" s="224" t="s">
        <v>39</v>
      </c>
      <c r="O1615" s="91"/>
      <c r="P1615" s="225">
        <f>O1615*H1615</f>
        <v>0</v>
      </c>
      <c r="Q1615" s="225">
        <v>0</v>
      </c>
      <c r="R1615" s="225">
        <f>Q1615*H1615</f>
        <v>0</v>
      </c>
      <c r="S1615" s="225">
        <v>0</v>
      </c>
      <c r="T1615" s="226">
        <f>S1615*H1615</f>
        <v>0</v>
      </c>
      <c r="U1615" s="38"/>
      <c r="V1615" s="38"/>
      <c r="W1615" s="38"/>
      <c r="X1615" s="38"/>
      <c r="Y1615" s="38"/>
      <c r="Z1615" s="38"/>
      <c r="AA1615" s="38"/>
      <c r="AB1615" s="38"/>
      <c r="AC1615" s="38"/>
      <c r="AD1615" s="38"/>
      <c r="AE1615" s="38"/>
      <c r="AR1615" s="227" t="s">
        <v>265</v>
      </c>
      <c r="AT1615" s="227" t="s">
        <v>145</v>
      </c>
      <c r="AU1615" s="227" t="s">
        <v>150</v>
      </c>
      <c r="AY1615" s="17" t="s">
        <v>142</v>
      </c>
      <c r="BE1615" s="228">
        <f>IF(N1615="základní",J1615,0)</f>
        <v>0</v>
      </c>
      <c r="BF1615" s="228">
        <f>IF(N1615="snížená",J1615,0)</f>
        <v>0</v>
      </c>
      <c r="BG1615" s="228">
        <f>IF(N1615="zákl. přenesená",J1615,0)</f>
        <v>0</v>
      </c>
      <c r="BH1615" s="228">
        <f>IF(N1615="sníž. přenesená",J1615,0)</f>
        <v>0</v>
      </c>
      <c r="BI1615" s="228">
        <f>IF(N1615="nulová",J1615,0)</f>
        <v>0</v>
      </c>
      <c r="BJ1615" s="17" t="s">
        <v>150</v>
      </c>
      <c r="BK1615" s="228">
        <f>ROUND(I1615*H1615,2)</f>
        <v>0</v>
      </c>
      <c r="BL1615" s="17" t="s">
        <v>265</v>
      </c>
      <c r="BM1615" s="227" t="s">
        <v>1620</v>
      </c>
    </row>
    <row r="1616" s="2" customFormat="1" ht="24.15" customHeight="1">
      <c r="A1616" s="38"/>
      <c r="B1616" s="39"/>
      <c r="C1616" s="215" t="s">
        <v>1621</v>
      </c>
      <c r="D1616" s="215" t="s">
        <v>145</v>
      </c>
      <c r="E1616" s="216" t="s">
        <v>1622</v>
      </c>
      <c r="F1616" s="217" t="s">
        <v>1623</v>
      </c>
      <c r="G1616" s="218" t="s">
        <v>148</v>
      </c>
      <c r="H1616" s="219">
        <v>0</v>
      </c>
      <c r="I1616" s="220"/>
      <c r="J1616" s="221">
        <f>ROUND(I1616*H1616,2)</f>
        <v>0</v>
      </c>
      <c r="K1616" s="222"/>
      <c r="L1616" s="44"/>
      <c r="M1616" s="223" t="s">
        <v>1</v>
      </c>
      <c r="N1616" s="224" t="s">
        <v>39</v>
      </c>
      <c r="O1616" s="91"/>
      <c r="P1616" s="225">
        <f>O1616*H1616</f>
        <v>0</v>
      </c>
      <c r="Q1616" s="225">
        <v>0</v>
      </c>
      <c r="R1616" s="225">
        <f>Q1616*H1616</f>
        <v>0</v>
      </c>
      <c r="S1616" s="225">
        <v>0</v>
      </c>
      <c r="T1616" s="226">
        <f>S1616*H1616</f>
        <v>0</v>
      </c>
      <c r="U1616" s="38"/>
      <c r="V1616" s="38"/>
      <c r="W1616" s="38"/>
      <c r="X1616" s="38"/>
      <c r="Y1616" s="38"/>
      <c r="Z1616" s="38"/>
      <c r="AA1616" s="38"/>
      <c r="AB1616" s="38"/>
      <c r="AC1616" s="38"/>
      <c r="AD1616" s="38"/>
      <c r="AE1616" s="38"/>
      <c r="AR1616" s="227" t="s">
        <v>265</v>
      </c>
      <c r="AT1616" s="227" t="s">
        <v>145</v>
      </c>
      <c r="AU1616" s="227" t="s">
        <v>150</v>
      </c>
      <c r="AY1616" s="17" t="s">
        <v>142</v>
      </c>
      <c r="BE1616" s="228">
        <f>IF(N1616="základní",J1616,0)</f>
        <v>0</v>
      </c>
      <c r="BF1616" s="228">
        <f>IF(N1616="snížená",J1616,0)</f>
        <v>0</v>
      </c>
      <c r="BG1616" s="228">
        <f>IF(N1616="zákl. přenesená",J1616,0)</f>
        <v>0</v>
      </c>
      <c r="BH1616" s="228">
        <f>IF(N1616="sníž. přenesená",J1616,0)</f>
        <v>0</v>
      </c>
      <c r="BI1616" s="228">
        <f>IF(N1616="nulová",J1616,0)</f>
        <v>0</v>
      </c>
      <c r="BJ1616" s="17" t="s">
        <v>150</v>
      </c>
      <c r="BK1616" s="228">
        <f>ROUND(I1616*H1616,2)</f>
        <v>0</v>
      </c>
      <c r="BL1616" s="17" t="s">
        <v>265</v>
      </c>
      <c r="BM1616" s="227" t="s">
        <v>1624</v>
      </c>
    </row>
    <row r="1617" s="12" customFormat="1" ht="22.8" customHeight="1">
      <c r="A1617" s="12"/>
      <c r="B1617" s="199"/>
      <c r="C1617" s="200"/>
      <c r="D1617" s="201" t="s">
        <v>72</v>
      </c>
      <c r="E1617" s="213" t="s">
        <v>1625</v>
      </c>
      <c r="F1617" s="213" t="s">
        <v>1626</v>
      </c>
      <c r="G1617" s="200"/>
      <c r="H1617" s="200"/>
      <c r="I1617" s="203"/>
      <c r="J1617" s="214">
        <f>BK1617</f>
        <v>0</v>
      </c>
      <c r="K1617" s="200"/>
      <c r="L1617" s="205"/>
      <c r="M1617" s="206"/>
      <c r="N1617" s="207"/>
      <c r="O1617" s="207"/>
      <c r="P1617" s="208">
        <f>SUM(P1618:P1684)</f>
        <v>0</v>
      </c>
      <c r="Q1617" s="207"/>
      <c r="R1617" s="208">
        <f>SUM(R1618:R1684)</f>
        <v>0.54805793999999997</v>
      </c>
      <c r="S1617" s="207"/>
      <c r="T1617" s="209">
        <f>SUM(T1618:T1684)</f>
        <v>1.5587690000000001</v>
      </c>
      <c r="U1617" s="12"/>
      <c r="V1617" s="12"/>
      <c r="W1617" s="12"/>
      <c r="X1617" s="12"/>
      <c r="Y1617" s="12"/>
      <c r="Z1617" s="12"/>
      <c r="AA1617" s="12"/>
      <c r="AB1617" s="12"/>
      <c r="AC1617" s="12"/>
      <c r="AD1617" s="12"/>
      <c r="AE1617" s="12"/>
      <c r="AR1617" s="210" t="s">
        <v>150</v>
      </c>
      <c r="AT1617" s="211" t="s">
        <v>72</v>
      </c>
      <c r="AU1617" s="211" t="s">
        <v>81</v>
      </c>
      <c r="AY1617" s="210" t="s">
        <v>142</v>
      </c>
      <c r="BK1617" s="212">
        <f>SUM(BK1618:BK1684)</f>
        <v>0</v>
      </c>
    </row>
    <row r="1618" s="2" customFormat="1" ht="24.15" customHeight="1">
      <c r="A1618" s="38"/>
      <c r="B1618" s="39"/>
      <c r="C1618" s="215" t="s">
        <v>1627</v>
      </c>
      <c r="D1618" s="215" t="s">
        <v>145</v>
      </c>
      <c r="E1618" s="216" t="s">
        <v>1628</v>
      </c>
      <c r="F1618" s="217" t="s">
        <v>1629</v>
      </c>
      <c r="G1618" s="218" t="s">
        <v>169</v>
      </c>
      <c r="H1618" s="219">
        <v>19.126000000000001</v>
      </c>
      <c r="I1618" s="220"/>
      <c r="J1618" s="221">
        <f>ROUND(I1618*H1618,2)</f>
        <v>0</v>
      </c>
      <c r="K1618" s="222"/>
      <c r="L1618" s="44"/>
      <c r="M1618" s="223" t="s">
        <v>1</v>
      </c>
      <c r="N1618" s="224" t="s">
        <v>39</v>
      </c>
      <c r="O1618" s="91"/>
      <c r="P1618" s="225">
        <f>O1618*H1618</f>
        <v>0</v>
      </c>
      <c r="Q1618" s="225">
        <v>0</v>
      </c>
      <c r="R1618" s="225">
        <f>Q1618*H1618</f>
        <v>0</v>
      </c>
      <c r="S1618" s="225">
        <v>0.081500000000000003</v>
      </c>
      <c r="T1618" s="226">
        <f>S1618*H1618</f>
        <v>1.5587690000000001</v>
      </c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  <c r="AE1618" s="38"/>
      <c r="AR1618" s="227" t="s">
        <v>265</v>
      </c>
      <c r="AT1618" s="227" t="s">
        <v>145</v>
      </c>
      <c r="AU1618" s="227" t="s">
        <v>150</v>
      </c>
      <c r="AY1618" s="17" t="s">
        <v>142</v>
      </c>
      <c r="BE1618" s="228">
        <f>IF(N1618="základní",J1618,0)</f>
        <v>0</v>
      </c>
      <c r="BF1618" s="228">
        <f>IF(N1618="snížená",J1618,0)</f>
        <v>0</v>
      </c>
      <c r="BG1618" s="228">
        <f>IF(N1618="zákl. přenesená",J1618,0)</f>
        <v>0</v>
      </c>
      <c r="BH1618" s="228">
        <f>IF(N1618="sníž. přenesená",J1618,0)</f>
        <v>0</v>
      </c>
      <c r="BI1618" s="228">
        <f>IF(N1618="nulová",J1618,0)</f>
        <v>0</v>
      </c>
      <c r="BJ1618" s="17" t="s">
        <v>150</v>
      </c>
      <c r="BK1618" s="228">
        <f>ROUND(I1618*H1618,2)</f>
        <v>0</v>
      </c>
      <c r="BL1618" s="17" t="s">
        <v>265</v>
      </c>
      <c r="BM1618" s="227" t="s">
        <v>1630</v>
      </c>
    </row>
    <row r="1619" s="13" customFormat="1">
      <c r="A1619" s="13"/>
      <c r="B1619" s="229"/>
      <c r="C1619" s="230"/>
      <c r="D1619" s="231" t="s">
        <v>152</v>
      </c>
      <c r="E1619" s="232" t="s">
        <v>1</v>
      </c>
      <c r="F1619" s="233" t="s">
        <v>201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152</v>
      </c>
      <c r="AU1619" s="239" t="s">
        <v>150</v>
      </c>
      <c r="AV1619" s="13" t="s">
        <v>81</v>
      </c>
      <c r="AW1619" s="13" t="s">
        <v>30</v>
      </c>
      <c r="AX1619" s="13" t="s">
        <v>73</v>
      </c>
      <c r="AY1619" s="239" t="s">
        <v>142</v>
      </c>
    </row>
    <row r="1620" s="14" customFormat="1">
      <c r="A1620" s="14"/>
      <c r="B1620" s="240"/>
      <c r="C1620" s="241"/>
      <c r="D1620" s="231" t="s">
        <v>152</v>
      </c>
      <c r="E1620" s="242" t="s">
        <v>1</v>
      </c>
      <c r="F1620" s="243" t="s">
        <v>239</v>
      </c>
      <c r="G1620" s="241"/>
      <c r="H1620" s="244">
        <v>19.126000000000001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152</v>
      </c>
      <c r="AU1620" s="250" t="s">
        <v>150</v>
      </c>
      <c r="AV1620" s="14" t="s">
        <v>150</v>
      </c>
      <c r="AW1620" s="14" t="s">
        <v>30</v>
      </c>
      <c r="AX1620" s="14" t="s">
        <v>73</v>
      </c>
      <c r="AY1620" s="250" t="s">
        <v>142</v>
      </c>
    </row>
    <row r="1621" s="15" customFormat="1">
      <c r="A1621" s="15"/>
      <c r="B1621" s="262"/>
      <c r="C1621" s="263"/>
      <c r="D1621" s="231" t="s">
        <v>152</v>
      </c>
      <c r="E1621" s="264" t="s">
        <v>1</v>
      </c>
      <c r="F1621" s="265" t="s">
        <v>173</v>
      </c>
      <c r="G1621" s="263"/>
      <c r="H1621" s="266">
        <v>19.126000000000001</v>
      </c>
      <c r="I1621" s="267"/>
      <c r="J1621" s="263"/>
      <c r="K1621" s="263"/>
      <c r="L1621" s="268"/>
      <c r="M1621" s="269"/>
      <c r="N1621" s="270"/>
      <c r="O1621" s="270"/>
      <c r="P1621" s="270"/>
      <c r="Q1621" s="270"/>
      <c r="R1621" s="270"/>
      <c r="S1621" s="270"/>
      <c r="T1621" s="271"/>
      <c r="U1621" s="15"/>
      <c r="V1621" s="15"/>
      <c r="W1621" s="15"/>
      <c r="X1621" s="15"/>
      <c r="Y1621" s="15"/>
      <c r="Z1621" s="15"/>
      <c r="AA1621" s="15"/>
      <c r="AB1621" s="15"/>
      <c r="AC1621" s="15"/>
      <c r="AD1621" s="15"/>
      <c r="AE1621" s="15"/>
      <c r="AT1621" s="272" t="s">
        <v>152</v>
      </c>
      <c r="AU1621" s="272" t="s">
        <v>150</v>
      </c>
      <c r="AV1621" s="15" t="s">
        <v>149</v>
      </c>
      <c r="AW1621" s="15" t="s">
        <v>30</v>
      </c>
      <c r="AX1621" s="15" t="s">
        <v>81</v>
      </c>
      <c r="AY1621" s="272" t="s">
        <v>142</v>
      </c>
    </row>
    <row r="1622" s="2" customFormat="1" ht="24.15" customHeight="1">
      <c r="A1622" s="38"/>
      <c r="B1622" s="39"/>
      <c r="C1622" s="215" t="s">
        <v>1631</v>
      </c>
      <c r="D1622" s="215" t="s">
        <v>145</v>
      </c>
      <c r="E1622" s="216" t="s">
        <v>1632</v>
      </c>
      <c r="F1622" s="217" t="s">
        <v>1633</v>
      </c>
      <c r="G1622" s="218" t="s">
        <v>169</v>
      </c>
      <c r="H1622" s="219">
        <v>8.8160000000000007</v>
      </c>
      <c r="I1622" s="220"/>
      <c r="J1622" s="221">
        <f>ROUND(I1622*H1622,2)</f>
        <v>0</v>
      </c>
      <c r="K1622" s="222"/>
      <c r="L1622" s="44"/>
      <c r="M1622" s="223" t="s">
        <v>1</v>
      </c>
      <c r="N1622" s="224" t="s">
        <v>39</v>
      </c>
      <c r="O1622" s="91"/>
      <c r="P1622" s="225">
        <f>O1622*H1622</f>
        <v>0</v>
      </c>
      <c r="Q1622" s="225">
        <v>0.0051999999999999998</v>
      </c>
      <c r="R1622" s="225">
        <f>Q1622*H1622</f>
        <v>0.045843200000000001</v>
      </c>
      <c r="S1622" s="225">
        <v>0</v>
      </c>
      <c r="T1622" s="226">
        <f>S1622*H1622</f>
        <v>0</v>
      </c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R1622" s="227" t="s">
        <v>265</v>
      </c>
      <c r="AT1622" s="227" t="s">
        <v>145</v>
      </c>
      <c r="AU1622" s="227" t="s">
        <v>150</v>
      </c>
      <c r="AY1622" s="17" t="s">
        <v>142</v>
      </c>
      <c r="BE1622" s="228">
        <f>IF(N1622="základní",J1622,0)</f>
        <v>0</v>
      </c>
      <c r="BF1622" s="228">
        <f>IF(N1622="snížená",J1622,0)</f>
        <v>0</v>
      </c>
      <c r="BG1622" s="228">
        <f>IF(N1622="zákl. přenesená",J1622,0)</f>
        <v>0</v>
      </c>
      <c r="BH1622" s="228">
        <f>IF(N1622="sníž. přenesená",J1622,0)</f>
        <v>0</v>
      </c>
      <c r="BI1622" s="228">
        <f>IF(N1622="nulová",J1622,0)</f>
        <v>0</v>
      </c>
      <c r="BJ1622" s="17" t="s">
        <v>150</v>
      </c>
      <c r="BK1622" s="228">
        <f>ROUND(I1622*H1622,2)</f>
        <v>0</v>
      </c>
      <c r="BL1622" s="17" t="s">
        <v>265</v>
      </c>
      <c r="BM1622" s="227" t="s">
        <v>1634</v>
      </c>
    </row>
    <row r="1623" s="13" customFormat="1">
      <c r="A1623" s="13"/>
      <c r="B1623" s="229"/>
      <c r="C1623" s="230"/>
      <c r="D1623" s="231" t="s">
        <v>152</v>
      </c>
      <c r="E1623" s="232" t="s">
        <v>1</v>
      </c>
      <c r="F1623" s="233" t="s">
        <v>203</v>
      </c>
      <c r="G1623" s="230"/>
      <c r="H1623" s="232" t="s">
        <v>1</v>
      </c>
      <c r="I1623" s="234"/>
      <c r="J1623" s="230"/>
      <c r="K1623" s="230"/>
      <c r="L1623" s="235"/>
      <c r="M1623" s="236"/>
      <c r="N1623" s="237"/>
      <c r="O1623" s="237"/>
      <c r="P1623" s="237"/>
      <c r="Q1623" s="237"/>
      <c r="R1623" s="237"/>
      <c r="S1623" s="237"/>
      <c r="T1623" s="238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39" t="s">
        <v>152</v>
      </c>
      <c r="AU1623" s="239" t="s">
        <v>150</v>
      </c>
      <c r="AV1623" s="13" t="s">
        <v>81</v>
      </c>
      <c r="AW1623" s="13" t="s">
        <v>30</v>
      </c>
      <c r="AX1623" s="13" t="s">
        <v>73</v>
      </c>
      <c r="AY1623" s="239" t="s">
        <v>142</v>
      </c>
    </row>
    <row r="1624" s="14" customFormat="1">
      <c r="A1624" s="14"/>
      <c r="B1624" s="240"/>
      <c r="C1624" s="241"/>
      <c r="D1624" s="231" t="s">
        <v>152</v>
      </c>
      <c r="E1624" s="242" t="s">
        <v>1</v>
      </c>
      <c r="F1624" s="243" t="s">
        <v>240</v>
      </c>
      <c r="G1624" s="241"/>
      <c r="H1624" s="244">
        <v>8.8160000000000007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0" t="s">
        <v>152</v>
      </c>
      <c r="AU1624" s="250" t="s">
        <v>150</v>
      </c>
      <c r="AV1624" s="14" t="s">
        <v>150</v>
      </c>
      <c r="AW1624" s="14" t="s">
        <v>30</v>
      </c>
      <c r="AX1624" s="14" t="s">
        <v>73</v>
      </c>
      <c r="AY1624" s="250" t="s">
        <v>142</v>
      </c>
    </row>
    <row r="1625" s="15" customFormat="1">
      <c r="A1625" s="15"/>
      <c r="B1625" s="262"/>
      <c r="C1625" s="263"/>
      <c r="D1625" s="231" t="s">
        <v>152</v>
      </c>
      <c r="E1625" s="264" t="s">
        <v>1</v>
      </c>
      <c r="F1625" s="265" t="s">
        <v>173</v>
      </c>
      <c r="G1625" s="263"/>
      <c r="H1625" s="266">
        <v>8.8160000000000007</v>
      </c>
      <c r="I1625" s="267"/>
      <c r="J1625" s="263"/>
      <c r="K1625" s="263"/>
      <c r="L1625" s="268"/>
      <c r="M1625" s="269"/>
      <c r="N1625" s="270"/>
      <c r="O1625" s="270"/>
      <c r="P1625" s="270"/>
      <c r="Q1625" s="270"/>
      <c r="R1625" s="270"/>
      <c r="S1625" s="270"/>
      <c r="T1625" s="271"/>
      <c r="U1625" s="15"/>
      <c r="V1625" s="15"/>
      <c r="W1625" s="15"/>
      <c r="X1625" s="15"/>
      <c r="Y1625" s="15"/>
      <c r="Z1625" s="15"/>
      <c r="AA1625" s="15"/>
      <c r="AB1625" s="15"/>
      <c r="AC1625" s="15"/>
      <c r="AD1625" s="15"/>
      <c r="AE1625" s="15"/>
      <c r="AT1625" s="272" t="s">
        <v>152</v>
      </c>
      <c r="AU1625" s="272" t="s">
        <v>150</v>
      </c>
      <c r="AV1625" s="15" t="s">
        <v>149</v>
      </c>
      <c r="AW1625" s="15" t="s">
        <v>30</v>
      </c>
      <c r="AX1625" s="15" t="s">
        <v>81</v>
      </c>
      <c r="AY1625" s="272" t="s">
        <v>142</v>
      </c>
    </row>
    <row r="1626" s="2" customFormat="1" ht="24.15" customHeight="1">
      <c r="A1626" s="38"/>
      <c r="B1626" s="39"/>
      <c r="C1626" s="215" t="s">
        <v>1635</v>
      </c>
      <c r="D1626" s="215" t="s">
        <v>145</v>
      </c>
      <c r="E1626" s="216" t="s">
        <v>1636</v>
      </c>
      <c r="F1626" s="217" t="s">
        <v>1637</v>
      </c>
      <c r="G1626" s="218" t="s">
        <v>169</v>
      </c>
      <c r="H1626" s="219">
        <v>19.126000000000001</v>
      </c>
      <c r="I1626" s="220"/>
      <c r="J1626" s="221">
        <f>ROUND(I1626*H1626,2)</f>
        <v>0</v>
      </c>
      <c r="K1626" s="222"/>
      <c r="L1626" s="44"/>
      <c r="M1626" s="223" t="s">
        <v>1</v>
      </c>
      <c r="N1626" s="224" t="s">
        <v>39</v>
      </c>
      <c r="O1626" s="91"/>
      <c r="P1626" s="225">
        <f>O1626*H1626</f>
        <v>0</v>
      </c>
      <c r="Q1626" s="225">
        <v>0.0025999999999999999</v>
      </c>
      <c r="R1626" s="225">
        <f>Q1626*H1626</f>
        <v>0.049727600000000004</v>
      </c>
      <c r="S1626" s="225">
        <v>0</v>
      </c>
      <c r="T1626" s="226">
        <f>S1626*H1626</f>
        <v>0</v>
      </c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  <c r="AE1626" s="38"/>
      <c r="AR1626" s="227" t="s">
        <v>265</v>
      </c>
      <c r="AT1626" s="227" t="s">
        <v>145</v>
      </c>
      <c r="AU1626" s="227" t="s">
        <v>150</v>
      </c>
      <c r="AY1626" s="17" t="s">
        <v>142</v>
      </c>
      <c r="BE1626" s="228">
        <f>IF(N1626="základní",J1626,0)</f>
        <v>0</v>
      </c>
      <c r="BF1626" s="228">
        <f>IF(N1626="snížená",J1626,0)</f>
        <v>0</v>
      </c>
      <c r="BG1626" s="228">
        <f>IF(N1626="zákl. přenesená",J1626,0)</f>
        <v>0</v>
      </c>
      <c r="BH1626" s="228">
        <f>IF(N1626="sníž. přenesená",J1626,0)</f>
        <v>0</v>
      </c>
      <c r="BI1626" s="228">
        <f>IF(N1626="nulová",J1626,0)</f>
        <v>0</v>
      </c>
      <c r="BJ1626" s="17" t="s">
        <v>150</v>
      </c>
      <c r="BK1626" s="228">
        <f>ROUND(I1626*H1626,2)</f>
        <v>0</v>
      </c>
      <c r="BL1626" s="17" t="s">
        <v>265</v>
      </c>
      <c r="BM1626" s="227" t="s">
        <v>1638</v>
      </c>
    </row>
    <row r="1627" s="13" customFormat="1">
      <c r="A1627" s="13"/>
      <c r="B1627" s="229"/>
      <c r="C1627" s="230"/>
      <c r="D1627" s="231" t="s">
        <v>152</v>
      </c>
      <c r="E1627" s="232" t="s">
        <v>1</v>
      </c>
      <c r="F1627" s="233" t="s">
        <v>201</v>
      </c>
      <c r="G1627" s="230"/>
      <c r="H1627" s="232" t="s">
        <v>1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152</v>
      </c>
      <c r="AU1627" s="239" t="s">
        <v>150</v>
      </c>
      <c r="AV1627" s="13" t="s">
        <v>81</v>
      </c>
      <c r="AW1627" s="13" t="s">
        <v>30</v>
      </c>
      <c r="AX1627" s="13" t="s">
        <v>73</v>
      </c>
      <c r="AY1627" s="239" t="s">
        <v>142</v>
      </c>
    </row>
    <row r="1628" s="14" customFormat="1">
      <c r="A1628" s="14"/>
      <c r="B1628" s="240"/>
      <c r="C1628" s="241"/>
      <c r="D1628" s="231" t="s">
        <v>152</v>
      </c>
      <c r="E1628" s="242" t="s">
        <v>1</v>
      </c>
      <c r="F1628" s="243" t="s">
        <v>239</v>
      </c>
      <c r="G1628" s="241"/>
      <c r="H1628" s="244">
        <v>19.126000000000001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0" t="s">
        <v>152</v>
      </c>
      <c r="AU1628" s="250" t="s">
        <v>150</v>
      </c>
      <c r="AV1628" s="14" t="s">
        <v>150</v>
      </c>
      <c r="AW1628" s="14" t="s">
        <v>30</v>
      </c>
      <c r="AX1628" s="14" t="s">
        <v>73</v>
      </c>
      <c r="AY1628" s="250" t="s">
        <v>142</v>
      </c>
    </row>
    <row r="1629" s="15" customFormat="1">
      <c r="A1629" s="15"/>
      <c r="B1629" s="262"/>
      <c r="C1629" s="263"/>
      <c r="D1629" s="231" t="s">
        <v>152</v>
      </c>
      <c r="E1629" s="264" t="s">
        <v>1</v>
      </c>
      <c r="F1629" s="265" t="s">
        <v>173</v>
      </c>
      <c r="G1629" s="263"/>
      <c r="H1629" s="266">
        <v>19.126000000000001</v>
      </c>
      <c r="I1629" s="267"/>
      <c r="J1629" s="263"/>
      <c r="K1629" s="263"/>
      <c r="L1629" s="268"/>
      <c r="M1629" s="269"/>
      <c r="N1629" s="270"/>
      <c r="O1629" s="270"/>
      <c r="P1629" s="270"/>
      <c r="Q1629" s="270"/>
      <c r="R1629" s="270"/>
      <c r="S1629" s="270"/>
      <c r="T1629" s="271"/>
      <c r="U1629" s="15"/>
      <c r="V1629" s="15"/>
      <c r="W1629" s="15"/>
      <c r="X1629" s="15"/>
      <c r="Y1629" s="15"/>
      <c r="Z1629" s="15"/>
      <c r="AA1629" s="15"/>
      <c r="AB1629" s="15"/>
      <c r="AC1629" s="15"/>
      <c r="AD1629" s="15"/>
      <c r="AE1629" s="15"/>
      <c r="AT1629" s="272" t="s">
        <v>152</v>
      </c>
      <c r="AU1629" s="272" t="s">
        <v>150</v>
      </c>
      <c r="AV1629" s="15" t="s">
        <v>149</v>
      </c>
      <c r="AW1629" s="15" t="s">
        <v>30</v>
      </c>
      <c r="AX1629" s="15" t="s">
        <v>81</v>
      </c>
      <c r="AY1629" s="272" t="s">
        <v>142</v>
      </c>
    </row>
    <row r="1630" s="2" customFormat="1" ht="14.4" customHeight="1">
      <c r="A1630" s="38"/>
      <c r="B1630" s="39"/>
      <c r="C1630" s="251" t="s">
        <v>1639</v>
      </c>
      <c r="D1630" s="251" t="s">
        <v>155</v>
      </c>
      <c r="E1630" s="252" t="s">
        <v>1640</v>
      </c>
      <c r="F1630" s="253" t="s">
        <v>1641</v>
      </c>
      <c r="G1630" s="254" t="s">
        <v>169</v>
      </c>
      <c r="H1630" s="255">
        <v>33.962000000000003</v>
      </c>
      <c r="I1630" s="256"/>
      <c r="J1630" s="257">
        <f>ROUND(I1630*H1630,2)</f>
        <v>0</v>
      </c>
      <c r="K1630" s="258"/>
      <c r="L1630" s="259"/>
      <c r="M1630" s="260" t="s">
        <v>1</v>
      </c>
      <c r="N1630" s="261" t="s">
        <v>39</v>
      </c>
      <c r="O1630" s="91"/>
      <c r="P1630" s="225">
        <f>O1630*H1630</f>
        <v>0</v>
      </c>
      <c r="Q1630" s="225">
        <v>0.0129</v>
      </c>
      <c r="R1630" s="225">
        <f>Q1630*H1630</f>
        <v>0.43810980000000005</v>
      </c>
      <c r="S1630" s="225">
        <v>0</v>
      </c>
      <c r="T1630" s="226">
        <f>S1630*H1630</f>
        <v>0</v>
      </c>
      <c r="U1630" s="38"/>
      <c r="V1630" s="38"/>
      <c r="W1630" s="38"/>
      <c r="X1630" s="38"/>
      <c r="Y1630" s="38"/>
      <c r="Z1630" s="38"/>
      <c r="AA1630" s="38"/>
      <c r="AB1630" s="38"/>
      <c r="AC1630" s="38"/>
      <c r="AD1630" s="38"/>
      <c r="AE1630" s="38"/>
      <c r="AR1630" s="227" t="s">
        <v>347</v>
      </c>
      <c r="AT1630" s="227" t="s">
        <v>155</v>
      </c>
      <c r="AU1630" s="227" t="s">
        <v>150</v>
      </c>
      <c r="AY1630" s="17" t="s">
        <v>142</v>
      </c>
      <c r="BE1630" s="228">
        <f>IF(N1630="základní",J1630,0)</f>
        <v>0</v>
      </c>
      <c r="BF1630" s="228">
        <f>IF(N1630="snížená",J1630,0)</f>
        <v>0</v>
      </c>
      <c r="BG1630" s="228">
        <f>IF(N1630="zákl. přenesená",J1630,0)</f>
        <v>0</v>
      </c>
      <c r="BH1630" s="228">
        <f>IF(N1630="sníž. přenesená",J1630,0)</f>
        <v>0</v>
      </c>
      <c r="BI1630" s="228">
        <f>IF(N1630="nulová",J1630,0)</f>
        <v>0</v>
      </c>
      <c r="BJ1630" s="17" t="s">
        <v>150</v>
      </c>
      <c r="BK1630" s="228">
        <f>ROUND(I1630*H1630,2)</f>
        <v>0</v>
      </c>
      <c r="BL1630" s="17" t="s">
        <v>265</v>
      </c>
      <c r="BM1630" s="227" t="s">
        <v>1642</v>
      </c>
    </row>
    <row r="1631" s="13" customFormat="1">
      <c r="A1631" s="13"/>
      <c r="B1631" s="229"/>
      <c r="C1631" s="230"/>
      <c r="D1631" s="231" t="s">
        <v>152</v>
      </c>
      <c r="E1631" s="232" t="s">
        <v>1</v>
      </c>
      <c r="F1631" s="233" t="s">
        <v>201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152</v>
      </c>
      <c r="AU1631" s="239" t="s">
        <v>150</v>
      </c>
      <c r="AV1631" s="13" t="s">
        <v>81</v>
      </c>
      <c r="AW1631" s="13" t="s">
        <v>30</v>
      </c>
      <c r="AX1631" s="13" t="s">
        <v>73</v>
      </c>
      <c r="AY1631" s="239" t="s">
        <v>142</v>
      </c>
    </row>
    <row r="1632" s="14" customFormat="1">
      <c r="A1632" s="14"/>
      <c r="B1632" s="240"/>
      <c r="C1632" s="241"/>
      <c r="D1632" s="231" t="s">
        <v>152</v>
      </c>
      <c r="E1632" s="242" t="s">
        <v>1</v>
      </c>
      <c r="F1632" s="243" t="s">
        <v>1643</v>
      </c>
      <c r="G1632" s="241"/>
      <c r="H1632" s="244">
        <v>21.077999999999999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152</v>
      </c>
      <c r="AU1632" s="250" t="s">
        <v>150</v>
      </c>
      <c r="AV1632" s="14" t="s">
        <v>150</v>
      </c>
      <c r="AW1632" s="14" t="s">
        <v>30</v>
      </c>
      <c r="AX1632" s="14" t="s">
        <v>73</v>
      </c>
      <c r="AY1632" s="250" t="s">
        <v>142</v>
      </c>
    </row>
    <row r="1633" s="13" customFormat="1">
      <c r="A1633" s="13"/>
      <c r="B1633" s="229"/>
      <c r="C1633" s="230"/>
      <c r="D1633" s="231" t="s">
        <v>152</v>
      </c>
      <c r="E1633" s="232" t="s">
        <v>1</v>
      </c>
      <c r="F1633" s="233" t="s">
        <v>203</v>
      </c>
      <c r="G1633" s="230"/>
      <c r="H1633" s="232" t="s">
        <v>1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9" t="s">
        <v>152</v>
      </c>
      <c r="AU1633" s="239" t="s">
        <v>150</v>
      </c>
      <c r="AV1633" s="13" t="s">
        <v>81</v>
      </c>
      <c r="AW1633" s="13" t="s">
        <v>30</v>
      </c>
      <c r="AX1633" s="13" t="s">
        <v>73</v>
      </c>
      <c r="AY1633" s="239" t="s">
        <v>142</v>
      </c>
    </row>
    <row r="1634" s="14" customFormat="1">
      <c r="A1634" s="14"/>
      <c r="B1634" s="240"/>
      <c r="C1634" s="241"/>
      <c r="D1634" s="231" t="s">
        <v>152</v>
      </c>
      <c r="E1634" s="242" t="s">
        <v>1</v>
      </c>
      <c r="F1634" s="243" t="s">
        <v>1644</v>
      </c>
      <c r="G1634" s="241"/>
      <c r="H1634" s="244">
        <v>9.8840000000000003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152</v>
      </c>
      <c r="AU1634" s="250" t="s">
        <v>150</v>
      </c>
      <c r="AV1634" s="14" t="s">
        <v>150</v>
      </c>
      <c r="AW1634" s="14" t="s">
        <v>30</v>
      </c>
      <c r="AX1634" s="14" t="s">
        <v>73</v>
      </c>
      <c r="AY1634" s="250" t="s">
        <v>142</v>
      </c>
    </row>
    <row r="1635" s="13" customFormat="1">
      <c r="A1635" s="13"/>
      <c r="B1635" s="229"/>
      <c r="C1635" s="230"/>
      <c r="D1635" s="231" t="s">
        <v>152</v>
      </c>
      <c r="E1635" s="232" t="s">
        <v>1</v>
      </c>
      <c r="F1635" s="233" t="s">
        <v>1645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152</v>
      </c>
      <c r="AU1635" s="239" t="s">
        <v>150</v>
      </c>
      <c r="AV1635" s="13" t="s">
        <v>81</v>
      </c>
      <c r="AW1635" s="13" t="s">
        <v>30</v>
      </c>
      <c r="AX1635" s="13" t="s">
        <v>73</v>
      </c>
      <c r="AY1635" s="239" t="s">
        <v>142</v>
      </c>
    </row>
    <row r="1636" s="14" customFormat="1">
      <c r="A1636" s="14"/>
      <c r="B1636" s="240"/>
      <c r="C1636" s="241"/>
      <c r="D1636" s="231" t="s">
        <v>152</v>
      </c>
      <c r="E1636" s="242" t="s">
        <v>1</v>
      </c>
      <c r="F1636" s="243" t="s">
        <v>143</v>
      </c>
      <c r="G1636" s="241"/>
      <c r="H1636" s="244">
        <v>3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152</v>
      </c>
      <c r="AU1636" s="250" t="s">
        <v>150</v>
      </c>
      <c r="AV1636" s="14" t="s">
        <v>150</v>
      </c>
      <c r="AW1636" s="14" t="s">
        <v>30</v>
      </c>
      <c r="AX1636" s="14" t="s">
        <v>73</v>
      </c>
      <c r="AY1636" s="250" t="s">
        <v>142</v>
      </c>
    </row>
    <row r="1637" s="15" customFormat="1">
      <c r="A1637" s="15"/>
      <c r="B1637" s="262"/>
      <c r="C1637" s="263"/>
      <c r="D1637" s="231" t="s">
        <v>152</v>
      </c>
      <c r="E1637" s="264" t="s">
        <v>1</v>
      </c>
      <c r="F1637" s="265" t="s">
        <v>173</v>
      </c>
      <c r="G1637" s="263"/>
      <c r="H1637" s="266">
        <v>33.962000000000003</v>
      </c>
      <c r="I1637" s="267"/>
      <c r="J1637" s="263"/>
      <c r="K1637" s="263"/>
      <c r="L1637" s="268"/>
      <c r="M1637" s="269"/>
      <c r="N1637" s="270"/>
      <c r="O1637" s="270"/>
      <c r="P1637" s="270"/>
      <c r="Q1637" s="270"/>
      <c r="R1637" s="270"/>
      <c r="S1637" s="270"/>
      <c r="T1637" s="271"/>
      <c r="U1637" s="15"/>
      <c r="V1637" s="15"/>
      <c r="W1637" s="15"/>
      <c r="X1637" s="15"/>
      <c r="Y1637" s="15"/>
      <c r="Z1637" s="15"/>
      <c r="AA1637" s="15"/>
      <c r="AB1637" s="15"/>
      <c r="AC1637" s="15"/>
      <c r="AD1637" s="15"/>
      <c r="AE1637" s="15"/>
      <c r="AT1637" s="272" t="s">
        <v>152</v>
      </c>
      <c r="AU1637" s="272" t="s">
        <v>150</v>
      </c>
      <c r="AV1637" s="15" t="s">
        <v>149</v>
      </c>
      <c r="AW1637" s="15" t="s">
        <v>30</v>
      </c>
      <c r="AX1637" s="15" t="s">
        <v>81</v>
      </c>
      <c r="AY1637" s="272" t="s">
        <v>142</v>
      </c>
    </row>
    <row r="1638" s="2" customFormat="1" ht="24.15" customHeight="1">
      <c r="A1638" s="38"/>
      <c r="B1638" s="39"/>
      <c r="C1638" s="215" t="s">
        <v>1646</v>
      </c>
      <c r="D1638" s="215" t="s">
        <v>145</v>
      </c>
      <c r="E1638" s="216" t="s">
        <v>1647</v>
      </c>
      <c r="F1638" s="217" t="s">
        <v>1648</v>
      </c>
      <c r="G1638" s="218" t="s">
        <v>169</v>
      </c>
      <c r="H1638" s="219">
        <v>27.942</v>
      </c>
      <c r="I1638" s="220"/>
      <c r="J1638" s="221">
        <f>ROUND(I1638*H1638,2)</f>
        <v>0</v>
      </c>
      <c r="K1638" s="222"/>
      <c r="L1638" s="44"/>
      <c r="M1638" s="223" t="s">
        <v>1</v>
      </c>
      <c r="N1638" s="224" t="s">
        <v>39</v>
      </c>
      <c r="O1638" s="91"/>
      <c r="P1638" s="225">
        <f>O1638*H1638</f>
        <v>0</v>
      </c>
      <c r="Q1638" s="225">
        <v>0</v>
      </c>
      <c r="R1638" s="225">
        <f>Q1638*H1638</f>
        <v>0</v>
      </c>
      <c r="S1638" s="225">
        <v>0</v>
      </c>
      <c r="T1638" s="226">
        <f>S1638*H1638</f>
        <v>0</v>
      </c>
      <c r="U1638" s="38"/>
      <c r="V1638" s="38"/>
      <c r="W1638" s="38"/>
      <c r="X1638" s="38"/>
      <c r="Y1638" s="38"/>
      <c r="Z1638" s="38"/>
      <c r="AA1638" s="38"/>
      <c r="AB1638" s="38"/>
      <c r="AC1638" s="38"/>
      <c r="AD1638" s="38"/>
      <c r="AE1638" s="38"/>
      <c r="AR1638" s="227" t="s">
        <v>265</v>
      </c>
      <c r="AT1638" s="227" t="s">
        <v>145</v>
      </c>
      <c r="AU1638" s="227" t="s">
        <v>150</v>
      </c>
      <c r="AY1638" s="17" t="s">
        <v>142</v>
      </c>
      <c r="BE1638" s="228">
        <f>IF(N1638="základní",J1638,0)</f>
        <v>0</v>
      </c>
      <c r="BF1638" s="228">
        <f>IF(N1638="snížená",J1638,0)</f>
        <v>0</v>
      </c>
      <c r="BG1638" s="228">
        <f>IF(N1638="zákl. přenesená",J1638,0)</f>
        <v>0</v>
      </c>
      <c r="BH1638" s="228">
        <f>IF(N1638="sníž. přenesená",J1638,0)</f>
        <v>0</v>
      </c>
      <c r="BI1638" s="228">
        <f>IF(N1638="nulová",J1638,0)</f>
        <v>0</v>
      </c>
      <c r="BJ1638" s="17" t="s">
        <v>150</v>
      </c>
      <c r="BK1638" s="228">
        <f>ROUND(I1638*H1638,2)</f>
        <v>0</v>
      </c>
      <c r="BL1638" s="17" t="s">
        <v>265</v>
      </c>
      <c r="BM1638" s="227" t="s">
        <v>1649</v>
      </c>
    </row>
    <row r="1639" s="13" customFormat="1">
      <c r="A1639" s="13"/>
      <c r="B1639" s="229"/>
      <c r="C1639" s="230"/>
      <c r="D1639" s="231" t="s">
        <v>152</v>
      </c>
      <c r="E1639" s="232" t="s">
        <v>1</v>
      </c>
      <c r="F1639" s="233" t="s">
        <v>201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152</v>
      </c>
      <c r="AU1639" s="239" t="s">
        <v>150</v>
      </c>
      <c r="AV1639" s="13" t="s">
        <v>81</v>
      </c>
      <c r="AW1639" s="13" t="s">
        <v>30</v>
      </c>
      <c r="AX1639" s="13" t="s">
        <v>73</v>
      </c>
      <c r="AY1639" s="239" t="s">
        <v>142</v>
      </c>
    </row>
    <row r="1640" s="14" customFormat="1">
      <c r="A1640" s="14"/>
      <c r="B1640" s="240"/>
      <c r="C1640" s="241"/>
      <c r="D1640" s="231" t="s">
        <v>152</v>
      </c>
      <c r="E1640" s="242" t="s">
        <v>1</v>
      </c>
      <c r="F1640" s="243" t="s">
        <v>239</v>
      </c>
      <c r="G1640" s="241"/>
      <c r="H1640" s="244">
        <v>19.126000000000001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152</v>
      </c>
      <c r="AU1640" s="250" t="s">
        <v>150</v>
      </c>
      <c r="AV1640" s="14" t="s">
        <v>150</v>
      </c>
      <c r="AW1640" s="14" t="s">
        <v>30</v>
      </c>
      <c r="AX1640" s="14" t="s">
        <v>73</v>
      </c>
      <c r="AY1640" s="250" t="s">
        <v>142</v>
      </c>
    </row>
    <row r="1641" s="13" customFormat="1">
      <c r="A1641" s="13"/>
      <c r="B1641" s="229"/>
      <c r="C1641" s="230"/>
      <c r="D1641" s="231" t="s">
        <v>152</v>
      </c>
      <c r="E1641" s="232" t="s">
        <v>1</v>
      </c>
      <c r="F1641" s="233" t="s">
        <v>203</v>
      </c>
      <c r="G1641" s="230"/>
      <c r="H1641" s="232" t="s">
        <v>1</v>
      </c>
      <c r="I1641" s="234"/>
      <c r="J1641" s="230"/>
      <c r="K1641" s="230"/>
      <c r="L1641" s="235"/>
      <c r="M1641" s="236"/>
      <c r="N1641" s="237"/>
      <c r="O1641" s="237"/>
      <c r="P1641" s="237"/>
      <c r="Q1641" s="237"/>
      <c r="R1641" s="237"/>
      <c r="S1641" s="237"/>
      <c r="T1641" s="23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9" t="s">
        <v>152</v>
      </c>
      <c r="AU1641" s="239" t="s">
        <v>150</v>
      </c>
      <c r="AV1641" s="13" t="s">
        <v>81</v>
      </c>
      <c r="AW1641" s="13" t="s">
        <v>30</v>
      </c>
      <c r="AX1641" s="13" t="s">
        <v>73</v>
      </c>
      <c r="AY1641" s="239" t="s">
        <v>142</v>
      </c>
    </row>
    <row r="1642" s="14" customFormat="1">
      <c r="A1642" s="14"/>
      <c r="B1642" s="240"/>
      <c r="C1642" s="241"/>
      <c r="D1642" s="231" t="s">
        <v>152</v>
      </c>
      <c r="E1642" s="242" t="s">
        <v>1</v>
      </c>
      <c r="F1642" s="243" t="s">
        <v>240</v>
      </c>
      <c r="G1642" s="241"/>
      <c r="H1642" s="244">
        <v>8.8160000000000007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152</v>
      </c>
      <c r="AU1642" s="250" t="s">
        <v>150</v>
      </c>
      <c r="AV1642" s="14" t="s">
        <v>150</v>
      </c>
      <c r="AW1642" s="14" t="s">
        <v>30</v>
      </c>
      <c r="AX1642" s="14" t="s">
        <v>73</v>
      </c>
      <c r="AY1642" s="250" t="s">
        <v>142</v>
      </c>
    </row>
    <row r="1643" s="15" customFormat="1">
      <c r="A1643" s="15"/>
      <c r="B1643" s="262"/>
      <c r="C1643" s="263"/>
      <c r="D1643" s="231" t="s">
        <v>152</v>
      </c>
      <c r="E1643" s="264" t="s">
        <v>1</v>
      </c>
      <c r="F1643" s="265" t="s">
        <v>173</v>
      </c>
      <c r="G1643" s="263"/>
      <c r="H1643" s="266">
        <v>27.942</v>
      </c>
      <c r="I1643" s="267"/>
      <c r="J1643" s="263"/>
      <c r="K1643" s="263"/>
      <c r="L1643" s="268"/>
      <c r="M1643" s="269"/>
      <c r="N1643" s="270"/>
      <c r="O1643" s="270"/>
      <c r="P1643" s="270"/>
      <c r="Q1643" s="270"/>
      <c r="R1643" s="270"/>
      <c r="S1643" s="270"/>
      <c r="T1643" s="271"/>
      <c r="U1643" s="15"/>
      <c r="V1643" s="15"/>
      <c r="W1643" s="15"/>
      <c r="X1643" s="15"/>
      <c r="Y1643" s="15"/>
      <c r="Z1643" s="15"/>
      <c r="AA1643" s="15"/>
      <c r="AB1643" s="15"/>
      <c r="AC1643" s="15"/>
      <c r="AD1643" s="15"/>
      <c r="AE1643" s="15"/>
      <c r="AT1643" s="272" t="s">
        <v>152</v>
      </c>
      <c r="AU1643" s="272" t="s">
        <v>150</v>
      </c>
      <c r="AV1643" s="15" t="s">
        <v>149</v>
      </c>
      <c r="AW1643" s="15" t="s">
        <v>30</v>
      </c>
      <c r="AX1643" s="15" t="s">
        <v>81</v>
      </c>
      <c r="AY1643" s="272" t="s">
        <v>142</v>
      </c>
    </row>
    <row r="1644" s="2" customFormat="1" ht="24.15" customHeight="1">
      <c r="A1644" s="38"/>
      <c r="B1644" s="39"/>
      <c r="C1644" s="215" t="s">
        <v>1650</v>
      </c>
      <c r="D1644" s="215" t="s">
        <v>145</v>
      </c>
      <c r="E1644" s="216" t="s">
        <v>1651</v>
      </c>
      <c r="F1644" s="217" t="s">
        <v>1652</v>
      </c>
      <c r="G1644" s="218" t="s">
        <v>164</v>
      </c>
      <c r="H1644" s="219">
        <v>3</v>
      </c>
      <c r="I1644" s="220"/>
      <c r="J1644" s="221">
        <f>ROUND(I1644*H1644,2)</f>
        <v>0</v>
      </c>
      <c r="K1644" s="222"/>
      <c r="L1644" s="44"/>
      <c r="M1644" s="223" t="s">
        <v>1</v>
      </c>
      <c r="N1644" s="224" t="s">
        <v>39</v>
      </c>
      <c r="O1644" s="91"/>
      <c r="P1644" s="225">
        <f>O1644*H1644</f>
        <v>0</v>
      </c>
      <c r="Q1644" s="225">
        <v>0</v>
      </c>
      <c r="R1644" s="225">
        <f>Q1644*H1644</f>
        <v>0</v>
      </c>
      <c r="S1644" s="225">
        <v>0</v>
      </c>
      <c r="T1644" s="226">
        <f>S1644*H1644</f>
        <v>0</v>
      </c>
      <c r="U1644" s="38"/>
      <c r="V1644" s="38"/>
      <c r="W1644" s="38"/>
      <c r="X1644" s="38"/>
      <c r="Y1644" s="38"/>
      <c r="Z1644" s="38"/>
      <c r="AA1644" s="38"/>
      <c r="AB1644" s="38"/>
      <c r="AC1644" s="38"/>
      <c r="AD1644" s="38"/>
      <c r="AE1644" s="38"/>
      <c r="AR1644" s="227" t="s">
        <v>265</v>
      </c>
      <c r="AT1644" s="227" t="s">
        <v>145</v>
      </c>
      <c r="AU1644" s="227" t="s">
        <v>150</v>
      </c>
      <c r="AY1644" s="17" t="s">
        <v>142</v>
      </c>
      <c r="BE1644" s="228">
        <f>IF(N1644="základní",J1644,0)</f>
        <v>0</v>
      </c>
      <c r="BF1644" s="228">
        <f>IF(N1644="snížená",J1644,0)</f>
        <v>0</v>
      </c>
      <c r="BG1644" s="228">
        <f>IF(N1644="zákl. přenesená",J1644,0)</f>
        <v>0</v>
      </c>
      <c r="BH1644" s="228">
        <f>IF(N1644="sníž. přenesená",J1644,0)</f>
        <v>0</v>
      </c>
      <c r="BI1644" s="228">
        <f>IF(N1644="nulová",J1644,0)</f>
        <v>0</v>
      </c>
      <c r="BJ1644" s="17" t="s">
        <v>150</v>
      </c>
      <c r="BK1644" s="228">
        <f>ROUND(I1644*H1644,2)</f>
        <v>0</v>
      </c>
      <c r="BL1644" s="17" t="s">
        <v>265</v>
      </c>
      <c r="BM1644" s="227" t="s">
        <v>1653</v>
      </c>
    </row>
    <row r="1645" s="13" customFormat="1">
      <c r="A1645" s="13"/>
      <c r="B1645" s="229"/>
      <c r="C1645" s="230"/>
      <c r="D1645" s="231" t="s">
        <v>152</v>
      </c>
      <c r="E1645" s="232" t="s">
        <v>1</v>
      </c>
      <c r="F1645" s="233" t="s">
        <v>197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152</v>
      </c>
      <c r="AU1645" s="239" t="s">
        <v>150</v>
      </c>
      <c r="AV1645" s="13" t="s">
        <v>81</v>
      </c>
      <c r="AW1645" s="13" t="s">
        <v>30</v>
      </c>
      <c r="AX1645" s="13" t="s">
        <v>73</v>
      </c>
      <c r="AY1645" s="239" t="s">
        <v>142</v>
      </c>
    </row>
    <row r="1646" s="14" customFormat="1">
      <c r="A1646" s="14"/>
      <c r="B1646" s="240"/>
      <c r="C1646" s="241"/>
      <c r="D1646" s="231" t="s">
        <v>152</v>
      </c>
      <c r="E1646" s="242" t="s">
        <v>1</v>
      </c>
      <c r="F1646" s="243" t="s">
        <v>81</v>
      </c>
      <c r="G1646" s="241"/>
      <c r="H1646" s="244">
        <v>1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152</v>
      </c>
      <c r="AU1646" s="250" t="s">
        <v>150</v>
      </c>
      <c r="AV1646" s="14" t="s">
        <v>150</v>
      </c>
      <c r="AW1646" s="14" t="s">
        <v>30</v>
      </c>
      <c r="AX1646" s="14" t="s">
        <v>73</v>
      </c>
      <c r="AY1646" s="250" t="s">
        <v>142</v>
      </c>
    </row>
    <row r="1647" s="13" customFormat="1">
      <c r="A1647" s="13"/>
      <c r="B1647" s="229"/>
      <c r="C1647" s="230"/>
      <c r="D1647" s="231" t="s">
        <v>152</v>
      </c>
      <c r="E1647" s="232" t="s">
        <v>1</v>
      </c>
      <c r="F1647" s="233" t="s">
        <v>1654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152</v>
      </c>
      <c r="AU1647" s="239" t="s">
        <v>150</v>
      </c>
      <c r="AV1647" s="13" t="s">
        <v>81</v>
      </c>
      <c r="AW1647" s="13" t="s">
        <v>30</v>
      </c>
      <c r="AX1647" s="13" t="s">
        <v>73</v>
      </c>
      <c r="AY1647" s="239" t="s">
        <v>142</v>
      </c>
    </row>
    <row r="1648" s="14" customFormat="1">
      <c r="A1648" s="14"/>
      <c r="B1648" s="240"/>
      <c r="C1648" s="241"/>
      <c r="D1648" s="231" t="s">
        <v>152</v>
      </c>
      <c r="E1648" s="242" t="s">
        <v>1</v>
      </c>
      <c r="F1648" s="243" t="s">
        <v>81</v>
      </c>
      <c r="G1648" s="241"/>
      <c r="H1648" s="244">
        <v>1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152</v>
      </c>
      <c r="AU1648" s="250" t="s">
        <v>150</v>
      </c>
      <c r="AV1648" s="14" t="s">
        <v>150</v>
      </c>
      <c r="AW1648" s="14" t="s">
        <v>30</v>
      </c>
      <c r="AX1648" s="14" t="s">
        <v>73</v>
      </c>
      <c r="AY1648" s="250" t="s">
        <v>142</v>
      </c>
    </row>
    <row r="1649" s="13" customFormat="1">
      <c r="A1649" s="13"/>
      <c r="B1649" s="229"/>
      <c r="C1649" s="230"/>
      <c r="D1649" s="231" t="s">
        <v>152</v>
      </c>
      <c r="E1649" s="232" t="s">
        <v>1</v>
      </c>
      <c r="F1649" s="233" t="s">
        <v>203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152</v>
      </c>
      <c r="AU1649" s="239" t="s">
        <v>150</v>
      </c>
      <c r="AV1649" s="13" t="s">
        <v>81</v>
      </c>
      <c r="AW1649" s="13" t="s">
        <v>30</v>
      </c>
      <c r="AX1649" s="13" t="s">
        <v>73</v>
      </c>
      <c r="AY1649" s="239" t="s">
        <v>142</v>
      </c>
    </row>
    <row r="1650" s="14" customFormat="1">
      <c r="A1650" s="14"/>
      <c r="B1650" s="240"/>
      <c r="C1650" s="241"/>
      <c r="D1650" s="231" t="s">
        <v>152</v>
      </c>
      <c r="E1650" s="242" t="s">
        <v>1</v>
      </c>
      <c r="F1650" s="243" t="s">
        <v>81</v>
      </c>
      <c r="G1650" s="241"/>
      <c r="H1650" s="244">
        <v>1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152</v>
      </c>
      <c r="AU1650" s="250" t="s">
        <v>150</v>
      </c>
      <c r="AV1650" s="14" t="s">
        <v>150</v>
      </c>
      <c r="AW1650" s="14" t="s">
        <v>30</v>
      </c>
      <c r="AX1650" s="14" t="s">
        <v>73</v>
      </c>
      <c r="AY1650" s="250" t="s">
        <v>142</v>
      </c>
    </row>
    <row r="1651" s="15" customFormat="1">
      <c r="A1651" s="15"/>
      <c r="B1651" s="262"/>
      <c r="C1651" s="263"/>
      <c r="D1651" s="231" t="s">
        <v>152</v>
      </c>
      <c r="E1651" s="264" t="s">
        <v>1</v>
      </c>
      <c r="F1651" s="265" t="s">
        <v>173</v>
      </c>
      <c r="G1651" s="263"/>
      <c r="H1651" s="266">
        <v>3</v>
      </c>
      <c r="I1651" s="267"/>
      <c r="J1651" s="263"/>
      <c r="K1651" s="263"/>
      <c r="L1651" s="268"/>
      <c r="M1651" s="269"/>
      <c r="N1651" s="270"/>
      <c r="O1651" s="270"/>
      <c r="P1651" s="270"/>
      <c r="Q1651" s="270"/>
      <c r="R1651" s="270"/>
      <c r="S1651" s="270"/>
      <c r="T1651" s="271"/>
      <c r="U1651" s="15"/>
      <c r="V1651" s="15"/>
      <c r="W1651" s="15"/>
      <c r="X1651" s="15"/>
      <c r="Y1651" s="15"/>
      <c r="Z1651" s="15"/>
      <c r="AA1651" s="15"/>
      <c r="AB1651" s="15"/>
      <c r="AC1651" s="15"/>
      <c r="AD1651" s="15"/>
      <c r="AE1651" s="15"/>
      <c r="AT1651" s="272" t="s">
        <v>152</v>
      </c>
      <c r="AU1651" s="272" t="s">
        <v>150</v>
      </c>
      <c r="AV1651" s="15" t="s">
        <v>149</v>
      </c>
      <c r="AW1651" s="15" t="s">
        <v>30</v>
      </c>
      <c r="AX1651" s="15" t="s">
        <v>81</v>
      </c>
      <c r="AY1651" s="272" t="s">
        <v>142</v>
      </c>
    </row>
    <row r="1652" s="2" customFormat="1" ht="24.15" customHeight="1">
      <c r="A1652" s="38"/>
      <c r="B1652" s="39"/>
      <c r="C1652" s="251" t="s">
        <v>1655</v>
      </c>
      <c r="D1652" s="251" t="s">
        <v>155</v>
      </c>
      <c r="E1652" s="252" t="s">
        <v>1656</v>
      </c>
      <c r="F1652" s="253" t="s">
        <v>1657</v>
      </c>
      <c r="G1652" s="254" t="s">
        <v>164</v>
      </c>
      <c r="H1652" s="255">
        <v>3</v>
      </c>
      <c r="I1652" s="256"/>
      <c r="J1652" s="257">
        <f>ROUND(I1652*H1652,2)</f>
        <v>0</v>
      </c>
      <c r="K1652" s="258"/>
      <c r="L1652" s="259"/>
      <c r="M1652" s="260" t="s">
        <v>1</v>
      </c>
      <c r="N1652" s="261" t="s">
        <v>39</v>
      </c>
      <c r="O1652" s="91"/>
      <c r="P1652" s="225">
        <f>O1652*H1652</f>
        <v>0</v>
      </c>
      <c r="Q1652" s="225">
        <v>0.00013999999999999999</v>
      </c>
      <c r="R1652" s="225">
        <f>Q1652*H1652</f>
        <v>0.00041999999999999996</v>
      </c>
      <c r="S1652" s="225">
        <v>0</v>
      </c>
      <c r="T1652" s="226">
        <f>S1652*H1652</f>
        <v>0</v>
      </c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R1652" s="227" t="s">
        <v>347</v>
      </c>
      <c r="AT1652" s="227" t="s">
        <v>155</v>
      </c>
      <c r="AU1652" s="227" t="s">
        <v>150</v>
      </c>
      <c r="AY1652" s="17" t="s">
        <v>142</v>
      </c>
      <c r="BE1652" s="228">
        <f>IF(N1652="základní",J1652,0)</f>
        <v>0</v>
      </c>
      <c r="BF1652" s="228">
        <f>IF(N1652="snížená",J1652,0)</f>
        <v>0</v>
      </c>
      <c r="BG1652" s="228">
        <f>IF(N1652="zákl. přenesená",J1652,0)</f>
        <v>0</v>
      </c>
      <c r="BH1652" s="228">
        <f>IF(N1652="sníž. přenesená",J1652,0)</f>
        <v>0</v>
      </c>
      <c r="BI1652" s="228">
        <f>IF(N1652="nulová",J1652,0)</f>
        <v>0</v>
      </c>
      <c r="BJ1652" s="17" t="s">
        <v>150</v>
      </c>
      <c r="BK1652" s="228">
        <f>ROUND(I1652*H1652,2)</f>
        <v>0</v>
      </c>
      <c r="BL1652" s="17" t="s">
        <v>265</v>
      </c>
      <c r="BM1652" s="227" t="s">
        <v>1658</v>
      </c>
    </row>
    <row r="1653" s="2" customFormat="1" ht="14.4" customHeight="1">
      <c r="A1653" s="38"/>
      <c r="B1653" s="39"/>
      <c r="C1653" s="215" t="s">
        <v>1659</v>
      </c>
      <c r="D1653" s="215" t="s">
        <v>145</v>
      </c>
      <c r="E1653" s="216" t="s">
        <v>1660</v>
      </c>
      <c r="F1653" s="217" t="s">
        <v>1661</v>
      </c>
      <c r="G1653" s="218" t="s">
        <v>286</v>
      </c>
      <c r="H1653" s="219">
        <v>14.401999999999999</v>
      </c>
      <c r="I1653" s="220"/>
      <c r="J1653" s="221">
        <f>ROUND(I1653*H1653,2)</f>
        <v>0</v>
      </c>
      <c r="K1653" s="222"/>
      <c r="L1653" s="44"/>
      <c r="M1653" s="223" t="s">
        <v>1</v>
      </c>
      <c r="N1653" s="224" t="s">
        <v>39</v>
      </c>
      <c r="O1653" s="91"/>
      <c r="P1653" s="225">
        <f>O1653*H1653</f>
        <v>0</v>
      </c>
      <c r="Q1653" s="225">
        <v>0.00025999999999999998</v>
      </c>
      <c r="R1653" s="225">
        <f>Q1653*H1653</f>
        <v>0.0037445199999999994</v>
      </c>
      <c r="S1653" s="225">
        <v>0</v>
      </c>
      <c r="T1653" s="226">
        <f>S1653*H1653</f>
        <v>0</v>
      </c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  <c r="AE1653" s="38"/>
      <c r="AR1653" s="227" t="s">
        <v>265</v>
      </c>
      <c r="AT1653" s="227" t="s">
        <v>145</v>
      </c>
      <c r="AU1653" s="227" t="s">
        <v>150</v>
      </c>
      <c r="AY1653" s="17" t="s">
        <v>142</v>
      </c>
      <c r="BE1653" s="228">
        <f>IF(N1653="základní",J1653,0)</f>
        <v>0</v>
      </c>
      <c r="BF1653" s="228">
        <f>IF(N1653="snížená",J1653,0)</f>
        <v>0</v>
      </c>
      <c r="BG1653" s="228">
        <f>IF(N1653="zákl. přenesená",J1653,0)</f>
        <v>0</v>
      </c>
      <c r="BH1653" s="228">
        <f>IF(N1653="sníž. přenesená",J1653,0)</f>
        <v>0</v>
      </c>
      <c r="BI1653" s="228">
        <f>IF(N1653="nulová",J1653,0)</f>
        <v>0</v>
      </c>
      <c r="BJ1653" s="17" t="s">
        <v>150</v>
      </c>
      <c r="BK1653" s="228">
        <f>ROUND(I1653*H1653,2)</f>
        <v>0</v>
      </c>
      <c r="BL1653" s="17" t="s">
        <v>265</v>
      </c>
      <c r="BM1653" s="227" t="s">
        <v>1662</v>
      </c>
    </row>
    <row r="1654" s="13" customFormat="1">
      <c r="A1654" s="13"/>
      <c r="B1654" s="229"/>
      <c r="C1654" s="230"/>
      <c r="D1654" s="231" t="s">
        <v>152</v>
      </c>
      <c r="E1654" s="232" t="s">
        <v>1</v>
      </c>
      <c r="F1654" s="233" t="s">
        <v>201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152</v>
      </c>
      <c r="AU1654" s="239" t="s">
        <v>150</v>
      </c>
      <c r="AV1654" s="13" t="s">
        <v>81</v>
      </c>
      <c r="AW1654" s="13" t="s">
        <v>30</v>
      </c>
      <c r="AX1654" s="13" t="s">
        <v>73</v>
      </c>
      <c r="AY1654" s="239" t="s">
        <v>142</v>
      </c>
    </row>
    <row r="1655" s="14" customFormat="1">
      <c r="A1655" s="14"/>
      <c r="B1655" s="240"/>
      <c r="C1655" s="241"/>
      <c r="D1655" s="231" t="s">
        <v>152</v>
      </c>
      <c r="E1655" s="242" t="s">
        <v>1</v>
      </c>
      <c r="F1655" s="243" t="s">
        <v>1663</v>
      </c>
      <c r="G1655" s="241"/>
      <c r="H1655" s="244">
        <v>9.7639999999999993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152</v>
      </c>
      <c r="AU1655" s="250" t="s">
        <v>150</v>
      </c>
      <c r="AV1655" s="14" t="s">
        <v>150</v>
      </c>
      <c r="AW1655" s="14" t="s">
        <v>30</v>
      </c>
      <c r="AX1655" s="14" t="s">
        <v>73</v>
      </c>
      <c r="AY1655" s="250" t="s">
        <v>142</v>
      </c>
    </row>
    <row r="1656" s="13" customFormat="1">
      <c r="A1656" s="13"/>
      <c r="B1656" s="229"/>
      <c r="C1656" s="230"/>
      <c r="D1656" s="231" t="s">
        <v>152</v>
      </c>
      <c r="E1656" s="232" t="s">
        <v>1</v>
      </c>
      <c r="F1656" s="233" t="s">
        <v>203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152</v>
      </c>
      <c r="AU1656" s="239" t="s">
        <v>150</v>
      </c>
      <c r="AV1656" s="13" t="s">
        <v>81</v>
      </c>
      <c r="AW1656" s="13" t="s">
        <v>30</v>
      </c>
      <c r="AX1656" s="13" t="s">
        <v>73</v>
      </c>
      <c r="AY1656" s="239" t="s">
        <v>142</v>
      </c>
    </row>
    <row r="1657" s="14" customFormat="1">
      <c r="A1657" s="14"/>
      <c r="B1657" s="240"/>
      <c r="C1657" s="241"/>
      <c r="D1657" s="231" t="s">
        <v>152</v>
      </c>
      <c r="E1657" s="242" t="s">
        <v>1</v>
      </c>
      <c r="F1657" s="243" t="s">
        <v>1664</v>
      </c>
      <c r="G1657" s="241"/>
      <c r="H1657" s="244">
        <v>4.6379999999999999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152</v>
      </c>
      <c r="AU1657" s="250" t="s">
        <v>150</v>
      </c>
      <c r="AV1657" s="14" t="s">
        <v>150</v>
      </c>
      <c r="AW1657" s="14" t="s">
        <v>30</v>
      </c>
      <c r="AX1657" s="14" t="s">
        <v>73</v>
      </c>
      <c r="AY1657" s="250" t="s">
        <v>142</v>
      </c>
    </row>
    <row r="1658" s="15" customFormat="1">
      <c r="A1658" s="15"/>
      <c r="B1658" s="262"/>
      <c r="C1658" s="263"/>
      <c r="D1658" s="231" t="s">
        <v>152</v>
      </c>
      <c r="E1658" s="264" t="s">
        <v>1</v>
      </c>
      <c r="F1658" s="265" t="s">
        <v>173</v>
      </c>
      <c r="G1658" s="263"/>
      <c r="H1658" s="266">
        <v>14.401999999999999</v>
      </c>
      <c r="I1658" s="267"/>
      <c r="J1658" s="263"/>
      <c r="K1658" s="263"/>
      <c r="L1658" s="268"/>
      <c r="M1658" s="269"/>
      <c r="N1658" s="270"/>
      <c r="O1658" s="270"/>
      <c r="P1658" s="270"/>
      <c r="Q1658" s="270"/>
      <c r="R1658" s="270"/>
      <c r="S1658" s="270"/>
      <c r="T1658" s="271"/>
      <c r="U1658" s="15"/>
      <c r="V1658" s="15"/>
      <c r="W1658" s="15"/>
      <c r="X1658" s="15"/>
      <c r="Y1658" s="15"/>
      <c r="Z1658" s="15"/>
      <c r="AA1658" s="15"/>
      <c r="AB1658" s="15"/>
      <c r="AC1658" s="15"/>
      <c r="AD1658" s="15"/>
      <c r="AE1658" s="15"/>
      <c r="AT1658" s="272" t="s">
        <v>152</v>
      </c>
      <c r="AU1658" s="272" t="s">
        <v>150</v>
      </c>
      <c r="AV1658" s="15" t="s">
        <v>149</v>
      </c>
      <c r="AW1658" s="15" t="s">
        <v>30</v>
      </c>
      <c r="AX1658" s="15" t="s">
        <v>81</v>
      </c>
      <c r="AY1658" s="272" t="s">
        <v>142</v>
      </c>
    </row>
    <row r="1659" s="2" customFormat="1" ht="14.4" customHeight="1">
      <c r="A1659" s="38"/>
      <c r="B1659" s="39"/>
      <c r="C1659" s="215" t="s">
        <v>1665</v>
      </c>
      <c r="D1659" s="215" t="s">
        <v>145</v>
      </c>
      <c r="E1659" s="216" t="s">
        <v>1666</v>
      </c>
      <c r="F1659" s="217" t="s">
        <v>1667</v>
      </c>
      <c r="G1659" s="218" t="s">
        <v>169</v>
      </c>
      <c r="H1659" s="219">
        <v>27.942</v>
      </c>
      <c r="I1659" s="220"/>
      <c r="J1659" s="221">
        <f>ROUND(I1659*H1659,2)</f>
        <v>0</v>
      </c>
      <c r="K1659" s="222"/>
      <c r="L1659" s="44"/>
      <c r="M1659" s="223" t="s">
        <v>1</v>
      </c>
      <c r="N1659" s="224" t="s">
        <v>39</v>
      </c>
      <c r="O1659" s="91"/>
      <c r="P1659" s="225">
        <f>O1659*H1659</f>
        <v>0</v>
      </c>
      <c r="Q1659" s="225">
        <v>0.00029999999999999997</v>
      </c>
      <c r="R1659" s="225">
        <f>Q1659*H1659</f>
        <v>0.0083825999999999987</v>
      </c>
      <c r="S1659" s="225">
        <v>0</v>
      </c>
      <c r="T1659" s="226">
        <f>S1659*H1659</f>
        <v>0</v>
      </c>
      <c r="U1659" s="38"/>
      <c r="V1659" s="38"/>
      <c r="W1659" s="38"/>
      <c r="X1659" s="38"/>
      <c r="Y1659" s="38"/>
      <c r="Z1659" s="38"/>
      <c r="AA1659" s="38"/>
      <c r="AB1659" s="38"/>
      <c r="AC1659" s="38"/>
      <c r="AD1659" s="38"/>
      <c r="AE1659" s="38"/>
      <c r="AR1659" s="227" t="s">
        <v>265</v>
      </c>
      <c r="AT1659" s="227" t="s">
        <v>145</v>
      </c>
      <c r="AU1659" s="227" t="s">
        <v>150</v>
      </c>
      <c r="AY1659" s="17" t="s">
        <v>142</v>
      </c>
      <c r="BE1659" s="228">
        <f>IF(N1659="základní",J1659,0)</f>
        <v>0</v>
      </c>
      <c r="BF1659" s="228">
        <f>IF(N1659="snížená",J1659,0)</f>
        <v>0</v>
      </c>
      <c r="BG1659" s="228">
        <f>IF(N1659="zákl. přenesená",J1659,0)</f>
        <v>0</v>
      </c>
      <c r="BH1659" s="228">
        <f>IF(N1659="sníž. přenesená",J1659,0)</f>
        <v>0</v>
      </c>
      <c r="BI1659" s="228">
        <f>IF(N1659="nulová",J1659,0)</f>
        <v>0</v>
      </c>
      <c r="BJ1659" s="17" t="s">
        <v>150</v>
      </c>
      <c r="BK1659" s="228">
        <f>ROUND(I1659*H1659,2)</f>
        <v>0</v>
      </c>
      <c r="BL1659" s="17" t="s">
        <v>265</v>
      </c>
      <c r="BM1659" s="227" t="s">
        <v>1668</v>
      </c>
    </row>
    <row r="1660" s="13" customFormat="1">
      <c r="A1660" s="13"/>
      <c r="B1660" s="229"/>
      <c r="C1660" s="230"/>
      <c r="D1660" s="231" t="s">
        <v>152</v>
      </c>
      <c r="E1660" s="232" t="s">
        <v>1</v>
      </c>
      <c r="F1660" s="233" t="s">
        <v>201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152</v>
      </c>
      <c r="AU1660" s="239" t="s">
        <v>150</v>
      </c>
      <c r="AV1660" s="13" t="s">
        <v>81</v>
      </c>
      <c r="AW1660" s="13" t="s">
        <v>30</v>
      </c>
      <c r="AX1660" s="13" t="s">
        <v>73</v>
      </c>
      <c r="AY1660" s="239" t="s">
        <v>142</v>
      </c>
    </row>
    <row r="1661" s="14" customFormat="1">
      <c r="A1661" s="14"/>
      <c r="B1661" s="240"/>
      <c r="C1661" s="241"/>
      <c r="D1661" s="231" t="s">
        <v>152</v>
      </c>
      <c r="E1661" s="242" t="s">
        <v>1</v>
      </c>
      <c r="F1661" s="243" t="s">
        <v>239</v>
      </c>
      <c r="G1661" s="241"/>
      <c r="H1661" s="244">
        <v>19.126000000000001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152</v>
      </c>
      <c r="AU1661" s="250" t="s">
        <v>150</v>
      </c>
      <c r="AV1661" s="14" t="s">
        <v>150</v>
      </c>
      <c r="AW1661" s="14" t="s">
        <v>30</v>
      </c>
      <c r="AX1661" s="14" t="s">
        <v>73</v>
      </c>
      <c r="AY1661" s="250" t="s">
        <v>142</v>
      </c>
    </row>
    <row r="1662" s="13" customFormat="1">
      <c r="A1662" s="13"/>
      <c r="B1662" s="229"/>
      <c r="C1662" s="230"/>
      <c r="D1662" s="231" t="s">
        <v>152</v>
      </c>
      <c r="E1662" s="232" t="s">
        <v>1</v>
      </c>
      <c r="F1662" s="233" t="s">
        <v>203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152</v>
      </c>
      <c r="AU1662" s="239" t="s">
        <v>150</v>
      </c>
      <c r="AV1662" s="13" t="s">
        <v>81</v>
      </c>
      <c r="AW1662" s="13" t="s">
        <v>30</v>
      </c>
      <c r="AX1662" s="13" t="s">
        <v>73</v>
      </c>
      <c r="AY1662" s="239" t="s">
        <v>142</v>
      </c>
    </row>
    <row r="1663" s="14" customFormat="1">
      <c r="A1663" s="14"/>
      <c r="B1663" s="240"/>
      <c r="C1663" s="241"/>
      <c r="D1663" s="231" t="s">
        <v>152</v>
      </c>
      <c r="E1663" s="242" t="s">
        <v>1</v>
      </c>
      <c r="F1663" s="243" t="s">
        <v>240</v>
      </c>
      <c r="G1663" s="241"/>
      <c r="H1663" s="244">
        <v>8.8160000000000007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152</v>
      </c>
      <c r="AU1663" s="250" t="s">
        <v>150</v>
      </c>
      <c r="AV1663" s="14" t="s">
        <v>150</v>
      </c>
      <c r="AW1663" s="14" t="s">
        <v>30</v>
      </c>
      <c r="AX1663" s="14" t="s">
        <v>73</v>
      </c>
      <c r="AY1663" s="250" t="s">
        <v>142</v>
      </c>
    </row>
    <row r="1664" s="15" customFormat="1">
      <c r="A1664" s="15"/>
      <c r="B1664" s="262"/>
      <c r="C1664" s="263"/>
      <c r="D1664" s="231" t="s">
        <v>152</v>
      </c>
      <c r="E1664" s="264" t="s">
        <v>1</v>
      </c>
      <c r="F1664" s="265" t="s">
        <v>173</v>
      </c>
      <c r="G1664" s="263"/>
      <c r="H1664" s="266">
        <v>27.942</v>
      </c>
      <c r="I1664" s="267"/>
      <c r="J1664" s="263"/>
      <c r="K1664" s="263"/>
      <c r="L1664" s="268"/>
      <c r="M1664" s="269"/>
      <c r="N1664" s="270"/>
      <c r="O1664" s="270"/>
      <c r="P1664" s="270"/>
      <c r="Q1664" s="270"/>
      <c r="R1664" s="270"/>
      <c r="S1664" s="270"/>
      <c r="T1664" s="271"/>
      <c r="U1664" s="15"/>
      <c r="V1664" s="15"/>
      <c r="W1664" s="15"/>
      <c r="X1664" s="15"/>
      <c r="Y1664" s="15"/>
      <c r="Z1664" s="15"/>
      <c r="AA1664" s="15"/>
      <c r="AB1664" s="15"/>
      <c r="AC1664" s="15"/>
      <c r="AD1664" s="15"/>
      <c r="AE1664" s="15"/>
      <c r="AT1664" s="272" t="s">
        <v>152</v>
      </c>
      <c r="AU1664" s="272" t="s">
        <v>150</v>
      </c>
      <c r="AV1664" s="15" t="s">
        <v>149</v>
      </c>
      <c r="AW1664" s="15" t="s">
        <v>30</v>
      </c>
      <c r="AX1664" s="15" t="s">
        <v>81</v>
      </c>
      <c r="AY1664" s="272" t="s">
        <v>142</v>
      </c>
    </row>
    <row r="1665" s="2" customFormat="1" ht="14.4" customHeight="1">
      <c r="A1665" s="38"/>
      <c r="B1665" s="39"/>
      <c r="C1665" s="215" t="s">
        <v>1669</v>
      </c>
      <c r="D1665" s="215" t="s">
        <v>145</v>
      </c>
      <c r="E1665" s="216" t="s">
        <v>1670</v>
      </c>
      <c r="F1665" s="217" t="s">
        <v>1671</v>
      </c>
      <c r="G1665" s="218" t="s">
        <v>286</v>
      </c>
      <c r="H1665" s="219">
        <v>8.1999999999999993</v>
      </c>
      <c r="I1665" s="220"/>
      <c r="J1665" s="221">
        <f>ROUND(I1665*H1665,2)</f>
        <v>0</v>
      </c>
      <c r="K1665" s="222"/>
      <c r="L1665" s="44"/>
      <c r="M1665" s="223" t="s">
        <v>1</v>
      </c>
      <c r="N1665" s="224" t="s">
        <v>39</v>
      </c>
      <c r="O1665" s="91"/>
      <c r="P1665" s="225">
        <f>O1665*H1665</f>
        <v>0</v>
      </c>
      <c r="Q1665" s="225">
        <v>3.0000000000000001E-05</v>
      </c>
      <c r="R1665" s="225">
        <f>Q1665*H1665</f>
        <v>0.00024599999999999996</v>
      </c>
      <c r="S1665" s="225">
        <v>0</v>
      </c>
      <c r="T1665" s="226">
        <f>S1665*H1665</f>
        <v>0</v>
      </c>
      <c r="U1665" s="38"/>
      <c r="V1665" s="38"/>
      <c r="W1665" s="38"/>
      <c r="X1665" s="38"/>
      <c r="Y1665" s="38"/>
      <c r="Z1665" s="38"/>
      <c r="AA1665" s="38"/>
      <c r="AB1665" s="38"/>
      <c r="AC1665" s="38"/>
      <c r="AD1665" s="38"/>
      <c r="AE1665" s="38"/>
      <c r="AR1665" s="227" t="s">
        <v>265</v>
      </c>
      <c r="AT1665" s="227" t="s">
        <v>145</v>
      </c>
      <c r="AU1665" s="227" t="s">
        <v>150</v>
      </c>
      <c r="AY1665" s="17" t="s">
        <v>142</v>
      </c>
      <c r="BE1665" s="228">
        <f>IF(N1665="základní",J1665,0)</f>
        <v>0</v>
      </c>
      <c r="BF1665" s="228">
        <f>IF(N1665="snížená",J1665,0)</f>
        <v>0</v>
      </c>
      <c r="BG1665" s="228">
        <f>IF(N1665="zákl. přenesená",J1665,0)</f>
        <v>0</v>
      </c>
      <c r="BH1665" s="228">
        <f>IF(N1665="sníž. přenesená",J1665,0)</f>
        <v>0</v>
      </c>
      <c r="BI1665" s="228">
        <f>IF(N1665="nulová",J1665,0)</f>
        <v>0</v>
      </c>
      <c r="BJ1665" s="17" t="s">
        <v>150</v>
      </c>
      <c r="BK1665" s="228">
        <f>ROUND(I1665*H1665,2)</f>
        <v>0</v>
      </c>
      <c r="BL1665" s="17" t="s">
        <v>265</v>
      </c>
      <c r="BM1665" s="227" t="s">
        <v>1672</v>
      </c>
    </row>
    <row r="1666" s="13" customFormat="1">
      <c r="A1666" s="13"/>
      <c r="B1666" s="229"/>
      <c r="C1666" s="230"/>
      <c r="D1666" s="231" t="s">
        <v>152</v>
      </c>
      <c r="E1666" s="232" t="s">
        <v>1</v>
      </c>
      <c r="F1666" s="233" t="s">
        <v>1673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152</v>
      </c>
      <c r="AU1666" s="239" t="s">
        <v>150</v>
      </c>
      <c r="AV1666" s="13" t="s">
        <v>81</v>
      </c>
      <c r="AW1666" s="13" t="s">
        <v>30</v>
      </c>
      <c r="AX1666" s="13" t="s">
        <v>73</v>
      </c>
      <c r="AY1666" s="239" t="s">
        <v>142</v>
      </c>
    </row>
    <row r="1667" s="14" customFormat="1">
      <c r="A1667" s="14"/>
      <c r="B1667" s="240"/>
      <c r="C1667" s="241"/>
      <c r="D1667" s="231" t="s">
        <v>152</v>
      </c>
      <c r="E1667" s="242" t="s">
        <v>1</v>
      </c>
      <c r="F1667" s="243" t="s">
        <v>1674</v>
      </c>
      <c r="G1667" s="241"/>
      <c r="H1667" s="244">
        <v>4.0999999999999996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152</v>
      </c>
      <c r="AU1667" s="250" t="s">
        <v>150</v>
      </c>
      <c r="AV1667" s="14" t="s">
        <v>150</v>
      </c>
      <c r="AW1667" s="14" t="s">
        <v>30</v>
      </c>
      <c r="AX1667" s="14" t="s">
        <v>73</v>
      </c>
      <c r="AY1667" s="250" t="s">
        <v>142</v>
      </c>
    </row>
    <row r="1668" s="13" customFormat="1">
      <c r="A1668" s="13"/>
      <c r="B1668" s="229"/>
      <c r="C1668" s="230"/>
      <c r="D1668" s="231" t="s">
        <v>152</v>
      </c>
      <c r="E1668" s="232" t="s">
        <v>1</v>
      </c>
      <c r="F1668" s="233" t="s">
        <v>1675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152</v>
      </c>
      <c r="AU1668" s="239" t="s">
        <v>150</v>
      </c>
      <c r="AV1668" s="13" t="s">
        <v>81</v>
      </c>
      <c r="AW1668" s="13" t="s">
        <v>30</v>
      </c>
      <c r="AX1668" s="13" t="s">
        <v>73</v>
      </c>
      <c r="AY1668" s="239" t="s">
        <v>142</v>
      </c>
    </row>
    <row r="1669" s="14" customFormat="1">
      <c r="A1669" s="14"/>
      <c r="B1669" s="240"/>
      <c r="C1669" s="241"/>
      <c r="D1669" s="231" t="s">
        <v>152</v>
      </c>
      <c r="E1669" s="242" t="s">
        <v>1</v>
      </c>
      <c r="F1669" s="243" t="s">
        <v>1674</v>
      </c>
      <c r="G1669" s="241"/>
      <c r="H1669" s="244">
        <v>4.0999999999999996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152</v>
      </c>
      <c r="AU1669" s="250" t="s">
        <v>150</v>
      </c>
      <c r="AV1669" s="14" t="s">
        <v>150</v>
      </c>
      <c r="AW1669" s="14" t="s">
        <v>30</v>
      </c>
      <c r="AX1669" s="14" t="s">
        <v>73</v>
      </c>
      <c r="AY1669" s="250" t="s">
        <v>142</v>
      </c>
    </row>
    <row r="1670" s="15" customFormat="1">
      <c r="A1670" s="15"/>
      <c r="B1670" s="262"/>
      <c r="C1670" s="263"/>
      <c r="D1670" s="231" t="s">
        <v>152</v>
      </c>
      <c r="E1670" s="264" t="s">
        <v>1</v>
      </c>
      <c r="F1670" s="265" t="s">
        <v>173</v>
      </c>
      <c r="G1670" s="263"/>
      <c r="H1670" s="266">
        <v>8.1999999999999993</v>
      </c>
      <c r="I1670" s="267"/>
      <c r="J1670" s="263"/>
      <c r="K1670" s="263"/>
      <c r="L1670" s="268"/>
      <c r="M1670" s="269"/>
      <c r="N1670" s="270"/>
      <c r="O1670" s="270"/>
      <c r="P1670" s="270"/>
      <c r="Q1670" s="270"/>
      <c r="R1670" s="270"/>
      <c r="S1670" s="270"/>
      <c r="T1670" s="271"/>
      <c r="U1670" s="15"/>
      <c r="V1670" s="15"/>
      <c r="W1670" s="15"/>
      <c r="X1670" s="15"/>
      <c r="Y1670" s="15"/>
      <c r="Z1670" s="15"/>
      <c r="AA1670" s="15"/>
      <c r="AB1670" s="15"/>
      <c r="AC1670" s="15"/>
      <c r="AD1670" s="15"/>
      <c r="AE1670" s="15"/>
      <c r="AT1670" s="272" t="s">
        <v>152</v>
      </c>
      <c r="AU1670" s="272" t="s">
        <v>150</v>
      </c>
      <c r="AV1670" s="15" t="s">
        <v>149</v>
      </c>
      <c r="AW1670" s="15" t="s">
        <v>30</v>
      </c>
      <c r="AX1670" s="15" t="s">
        <v>81</v>
      </c>
      <c r="AY1670" s="272" t="s">
        <v>142</v>
      </c>
    </row>
    <row r="1671" s="2" customFormat="1" ht="14.4" customHeight="1">
      <c r="A1671" s="38"/>
      <c r="B1671" s="39"/>
      <c r="C1671" s="215" t="s">
        <v>1676</v>
      </c>
      <c r="D1671" s="215" t="s">
        <v>145</v>
      </c>
      <c r="E1671" s="216" t="s">
        <v>1677</v>
      </c>
      <c r="F1671" s="217" t="s">
        <v>1678</v>
      </c>
      <c r="G1671" s="218" t="s">
        <v>286</v>
      </c>
      <c r="H1671" s="219">
        <v>14.401999999999999</v>
      </c>
      <c r="I1671" s="220"/>
      <c r="J1671" s="221">
        <f>ROUND(I1671*H1671,2)</f>
        <v>0</v>
      </c>
      <c r="K1671" s="222"/>
      <c r="L1671" s="44"/>
      <c r="M1671" s="223" t="s">
        <v>1</v>
      </c>
      <c r="N1671" s="224" t="s">
        <v>39</v>
      </c>
      <c r="O1671" s="91"/>
      <c r="P1671" s="225">
        <f>O1671*H1671</f>
        <v>0</v>
      </c>
      <c r="Q1671" s="225">
        <v>0.00011</v>
      </c>
      <c r="R1671" s="225">
        <f>Q1671*H1671</f>
        <v>0.0015842199999999999</v>
      </c>
      <c r="S1671" s="225">
        <v>0</v>
      </c>
      <c r="T1671" s="226">
        <f>S1671*H1671</f>
        <v>0</v>
      </c>
      <c r="U1671" s="38"/>
      <c r="V1671" s="38"/>
      <c r="W1671" s="38"/>
      <c r="X1671" s="38"/>
      <c r="Y1671" s="38"/>
      <c r="Z1671" s="38"/>
      <c r="AA1671" s="38"/>
      <c r="AB1671" s="38"/>
      <c r="AC1671" s="38"/>
      <c r="AD1671" s="38"/>
      <c r="AE1671" s="38"/>
      <c r="AR1671" s="227" t="s">
        <v>265</v>
      </c>
      <c r="AT1671" s="227" t="s">
        <v>145</v>
      </c>
      <c r="AU1671" s="227" t="s">
        <v>150</v>
      </c>
      <c r="AY1671" s="17" t="s">
        <v>142</v>
      </c>
      <c r="BE1671" s="228">
        <f>IF(N1671="základní",J1671,0)</f>
        <v>0</v>
      </c>
      <c r="BF1671" s="228">
        <f>IF(N1671="snížená",J1671,0)</f>
        <v>0</v>
      </c>
      <c r="BG1671" s="228">
        <f>IF(N1671="zákl. přenesená",J1671,0)</f>
        <v>0</v>
      </c>
      <c r="BH1671" s="228">
        <f>IF(N1671="sníž. přenesená",J1671,0)</f>
        <v>0</v>
      </c>
      <c r="BI1671" s="228">
        <f>IF(N1671="nulová",J1671,0)</f>
        <v>0</v>
      </c>
      <c r="BJ1671" s="17" t="s">
        <v>150</v>
      </c>
      <c r="BK1671" s="228">
        <f>ROUND(I1671*H1671,2)</f>
        <v>0</v>
      </c>
      <c r="BL1671" s="17" t="s">
        <v>265</v>
      </c>
      <c r="BM1671" s="227" t="s">
        <v>1679</v>
      </c>
    </row>
    <row r="1672" s="13" customFormat="1">
      <c r="A1672" s="13"/>
      <c r="B1672" s="229"/>
      <c r="C1672" s="230"/>
      <c r="D1672" s="231" t="s">
        <v>152</v>
      </c>
      <c r="E1672" s="232" t="s">
        <v>1</v>
      </c>
      <c r="F1672" s="233" t="s">
        <v>201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152</v>
      </c>
      <c r="AU1672" s="239" t="s">
        <v>150</v>
      </c>
      <c r="AV1672" s="13" t="s">
        <v>81</v>
      </c>
      <c r="AW1672" s="13" t="s">
        <v>30</v>
      </c>
      <c r="AX1672" s="13" t="s">
        <v>73</v>
      </c>
      <c r="AY1672" s="239" t="s">
        <v>142</v>
      </c>
    </row>
    <row r="1673" s="14" customFormat="1">
      <c r="A1673" s="14"/>
      <c r="B1673" s="240"/>
      <c r="C1673" s="241"/>
      <c r="D1673" s="231" t="s">
        <v>152</v>
      </c>
      <c r="E1673" s="242" t="s">
        <v>1</v>
      </c>
      <c r="F1673" s="243" t="s">
        <v>1663</v>
      </c>
      <c r="G1673" s="241"/>
      <c r="H1673" s="244">
        <v>9.7639999999999993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152</v>
      </c>
      <c r="AU1673" s="250" t="s">
        <v>150</v>
      </c>
      <c r="AV1673" s="14" t="s">
        <v>150</v>
      </c>
      <c r="AW1673" s="14" t="s">
        <v>30</v>
      </c>
      <c r="AX1673" s="14" t="s">
        <v>73</v>
      </c>
      <c r="AY1673" s="250" t="s">
        <v>142</v>
      </c>
    </row>
    <row r="1674" s="13" customFormat="1">
      <c r="A1674" s="13"/>
      <c r="B1674" s="229"/>
      <c r="C1674" s="230"/>
      <c r="D1674" s="231" t="s">
        <v>152</v>
      </c>
      <c r="E1674" s="232" t="s">
        <v>1</v>
      </c>
      <c r="F1674" s="233" t="s">
        <v>203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152</v>
      </c>
      <c r="AU1674" s="239" t="s">
        <v>150</v>
      </c>
      <c r="AV1674" s="13" t="s">
        <v>81</v>
      </c>
      <c r="AW1674" s="13" t="s">
        <v>30</v>
      </c>
      <c r="AX1674" s="13" t="s">
        <v>73</v>
      </c>
      <c r="AY1674" s="239" t="s">
        <v>142</v>
      </c>
    </row>
    <row r="1675" s="14" customFormat="1">
      <c r="A1675" s="14"/>
      <c r="B1675" s="240"/>
      <c r="C1675" s="241"/>
      <c r="D1675" s="231" t="s">
        <v>152</v>
      </c>
      <c r="E1675" s="242" t="s">
        <v>1</v>
      </c>
      <c r="F1675" s="243" t="s">
        <v>1664</v>
      </c>
      <c r="G1675" s="241"/>
      <c r="H1675" s="244">
        <v>4.6379999999999999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152</v>
      </c>
      <c r="AU1675" s="250" t="s">
        <v>150</v>
      </c>
      <c r="AV1675" s="14" t="s">
        <v>150</v>
      </c>
      <c r="AW1675" s="14" t="s">
        <v>30</v>
      </c>
      <c r="AX1675" s="14" t="s">
        <v>73</v>
      </c>
      <c r="AY1675" s="250" t="s">
        <v>142</v>
      </c>
    </row>
    <row r="1676" s="15" customFormat="1">
      <c r="A1676" s="15"/>
      <c r="B1676" s="262"/>
      <c r="C1676" s="263"/>
      <c r="D1676" s="231" t="s">
        <v>152</v>
      </c>
      <c r="E1676" s="264" t="s">
        <v>1</v>
      </c>
      <c r="F1676" s="265" t="s">
        <v>173</v>
      </c>
      <c r="G1676" s="263"/>
      <c r="H1676" s="266">
        <v>14.401999999999999</v>
      </c>
      <c r="I1676" s="267"/>
      <c r="J1676" s="263"/>
      <c r="K1676" s="263"/>
      <c r="L1676" s="268"/>
      <c r="M1676" s="269"/>
      <c r="N1676" s="270"/>
      <c r="O1676" s="270"/>
      <c r="P1676" s="270"/>
      <c r="Q1676" s="270"/>
      <c r="R1676" s="270"/>
      <c r="S1676" s="270"/>
      <c r="T1676" s="271"/>
      <c r="U1676" s="15"/>
      <c r="V1676" s="15"/>
      <c r="W1676" s="15"/>
      <c r="X1676" s="15"/>
      <c r="Y1676" s="15"/>
      <c r="Z1676" s="15"/>
      <c r="AA1676" s="15"/>
      <c r="AB1676" s="15"/>
      <c r="AC1676" s="15"/>
      <c r="AD1676" s="15"/>
      <c r="AE1676" s="15"/>
      <c r="AT1676" s="272" t="s">
        <v>152</v>
      </c>
      <c r="AU1676" s="272" t="s">
        <v>150</v>
      </c>
      <c r="AV1676" s="15" t="s">
        <v>149</v>
      </c>
      <c r="AW1676" s="15" t="s">
        <v>30</v>
      </c>
      <c r="AX1676" s="15" t="s">
        <v>81</v>
      </c>
      <c r="AY1676" s="272" t="s">
        <v>142</v>
      </c>
    </row>
    <row r="1677" s="2" customFormat="1" ht="14.4" customHeight="1">
      <c r="A1677" s="38"/>
      <c r="B1677" s="39"/>
      <c r="C1677" s="215" t="s">
        <v>1680</v>
      </c>
      <c r="D1677" s="215" t="s">
        <v>145</v>
      </c>
      <c r="E1677" s="216" t="s">
        <v>1681</v>
      </c>
      <c r="F1677" s="217" t="s">
        <v>1682</v>
      </c>
      <c r="G1677" s="218" t="s">
        <v>164</v>
      </c>
      <c r="H1677" s="219">
        <v>16</v>
      </c>
      <c r="I1677" s="220"/>
      <c r="J1677" s="221">
        <f>ROUND(I1677*H1677,2)</f>
        <v>0</v>
      </c>
      <c r="K1677" s="222"/>
      <c r="L1677" s="44"/>
      <c r="M1677" s="223" t="s">
        <v>1</v>
      </c>
      <c r="N1677" s="224" t="s">
        <v>39</v>
      </c>
      <c r="O1677" s="91"/>
      <c r="P1677" s="225">
        <f>O1677*H1677</f>
        <v>0</v>
      </c>
      <c r="Q1677" s="225">
        <v>0</v>
      </c>
      <c r="R1677" s="225">
        <f>Q1677*H1677</f>
        <v>0</v>
      </c>
      <c r="S1677" s="225">
        <v>0</v>
      </c>
      <c r="T1677" s="226">
        <f>S1677*H1677</f>
        <v>0</v>
      </c>
      <c r="U1677" s="38"/>
      <c r="V1677" s="38"/>
      <c r="W1677" s="38"/>
      <c r="X1677" s="38"/>
      <c r="Y1677" s="38"/>
      <c r="Z1677" s="38"/>
      <c r="AA1677" s="38"/>
      <c r="AB1677" s="38"/>
      <c r="AC1677" s="38"/>
      <c r="AD1677" s="38"/>
      <c r="AE1677" s="38"/>
      <c r="AR1677" s="227" t="s">
        <v>265</v>
      </c>
      <c r="AT1677" s="227" t="s">
        <v>145</v>
      </c>
      <c r="AU1677" s="227" t="s">
        <v>150</v>
      </c>
      <c r="AY1677" s="17" t="s">
        <v>142</v>
      </c>
      <c r="BE1677" s="228">
        <f>IF(N1677="základní",J1677,0)</f>
        <v>0</v>
      </c>
      <c r="BF1677" s="228">
        <f>IF(N1677="snížená",J1677,0)</f>
        <v>0</v>
      </c>
      <c r="BG1677" s="228">
        <f>IF(N1677="zákl. přenesená",J1677,0)</f>
        <v>0</v>
      </c>
      <c r="BH1677" s="228">
        <f>IF(N1677="sníž. přenesená",J1677,0)</f>
        <v>0</v>
      </c>
      <c r="BI1677" s="228">
        <f>IF(N1677="nulová",J1677,0)</f>
        <v>0</v>
      </c>
      <c r="BJ1677" s="17" t="s">
        <v>150</v>
      </c>
      <c r="BK1677" s="228">
        <f>ROUND(I1677*H1677,2)</f>
        <v>0</v>
      </c>
      <c r="BL1677" s="17" t="s">
        <v>265</v>
      </c>
      <c r="BM1677" s="227" t="s">
        <v>1683</v>
      </c>
    </row>
    <row r="1678" s="13" customFormat="1">
      <c r="A1678" s="13"/>
      <c r="B1678" s="229"/>
      <c r="C1678" s="230"/>
      <c r="D1678" s="231" t="s">
        <v>152</v>
      </c>
      <c r="E1678" s="232" t="s">
        <v>1</v>
      </c>
      <c r="F1678" s="233" t="s">
        <v>1684</v>
      </c>
      <c r="G1678" s="230"/>
      <c r="H1678" s="232" t="s">
        <v>1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9" t="s">
        <v>152</v>
      </c>
      <c r="AU1678" s="239" t="s">
        <v>150</v>
      </c>
      <c r="AV1678" s="13" t="s">
        <v>81</v>
      </c>
      <c r="AW1678" s="13" t="s">
        <v>30</v>
      </c>
      <c r="AX1678" s="13" t="s">
        <v>73</v>
      </c>
      <c r="AY1678" s="239" t="s">
        <v>142</v>
      </c>
    </row>
    <row r="1679" s="14" customFormat="1">
      <c r="A1679" s="14"/>
      <c r="B1679" s="240"/>
      <c r="C1679" s="241"/>
      <c r="D1679" s="231" t="s">
        <v>152</v>
      </c>
      <c r="E1679" s="242" t="s">
        <v>1</v>
      </c>
      <c r="F1679" s="243" t="s">
        <v>241</v>
      </c>
      <c r="G1679" s="241"/>
      <c r="H1679" s="244">
        <v>14</v>
      </c>
      <c r="I1679" s="245"/>
      <c r="J1679" s="241"/>
      <c r="K1679" s="241"/>
      <c r="L1679" s="246"/>
      <c r="M1679" s="247"/>
      <c r="N1679" s="248"/>
      <c r="O1679" s="248"/>
      <c r="P1679" s="248"/>
      <c r="Q1679" s="248"/>
      <c r="R1679" s="248"/>
      <c r="S1679" s="248"/>
      <c r="T1679" s="24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0" t="s">
        <v>152</v>
      </c>
      <c r="AU1679" s="250" t="s">
        <v>150</v>
      </c>
      <c r="AV1679" s="14" t="s">
        <v>150</v>
      </c>
      <c r="AW1679" s="14" t="s">
        <v>30</v>
      </c>
      <c r="AX1679" s="14" t="s">
        <v>73</v>
      </c>
      <c r="AY1679" s="250" t="s">
        <v>142</v>
      </c>
    </row>
    <row r="1680" s="13" customFormat="1">
      <c r="A1680" s="13"/>
      <c r="B1680" s="229"/>
      <c r="C1680" s="230"/>
      <c r="D1680" s="231" t="s">
        <v>152</v>
      </c>
      <c r="E1680" s="232" t="s">
        <v>1</v>
      </c>
      <c r="F1680" s="233" t="s">
        <v>660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152</v>
      </c>
      <c r="AU1680" s="239" t="s">
        <v>150</v>
      </c>
      <c r="AV1680" s="13" t="s">
        <v>81</v>
      </c>
      <c r="AW1680" s="13" t="s">
        <v>30</v>
      </c>
      <c r="AX1680" s="13" t="s">
        <v>73</v>
      </c>
      <c r="AY1680" s="239" t="s">
        <v>142</v>
      </c>
    </row>
    <row r="1681" s="14" customFormat="1">
      <c r="A1681" s="14"/>
      <c r="B1681" s="240"/>
      <c r="C1681" s="241"/>
      <c r="D1681" s="231" t="s">
        <v>152</v>
      </c>
      <c r="E1681" s="242" t="s">
        <v>1</v>
      </c>
      <c r="F1681" s="243" t="s">
        <v>551</v>
      </c>
      <c r="G1681" s="241"/>
      <c r="H1681" s="244">
        <v>2</v>
      </c>
      <c r="I1681" s="245"/>
      <c r="J1681" s="241"/>
      <c r="K1681" s="241"/>
      <c r="L1681" s="246"/>
      <c r="M1681" s="247"/>
      <c r="N1681" s="248"/>
      <c r="O1681" s="248"/>
      <c r="P1681" s="248"/>
      <c r="Q1681" s="248"/>
      <c r="R1681" s="248"/>
      <c r="S1681" s="248"/>
      <c r="T1681" s="24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0" t="s">
        <v>152</v>
      </c>
      <c r="AU1681" s="250" t="s">
        <v>150</v>
      </c>
      <c r="AV1681" s="14" t="s">
        <v>150</v>
      </c>
      <c r="AW1681" s="14" t="s">
        <v>30</v>
      </c>
      <c r="AX1681" s="14" t="s">
        <v>73</v>
      </c>
      <c r="AY1681" s="250" t="s">
        <v>142</v>
      </c>
    </row>
    <row r="1682" s="15" customFormat="1">
      <c r="A1682" s="15"/>
      <c r="B1682" s="262"/>
      <c r="C1682" s="263"/>
      <c r="D1682" s="231" t="s">
        <v>152</v>
      </c>
      <c r="E1682" s="264" t="s">
        <v>1</v>
      </c>
      <c r="F1682" s="265" t="s">
        <v>173</v>
      </c>
      <c r="G1682" s="263"/>
      <c r="H1682" s="266">
        <v>16</v>
      </c>
      <c r="I1682" s="267"/>
      <c r="J1682" s="263"/>
      <c r="K1682" s="263"/>
      <c r="L1682" s="268"/>
      <c r="M1682" s="269"/>
      <c r="N1682" s="270"/>
      <c r="O1682" s="270"/>
      <c r="P1682" s="270"/>
      <c r="Q1682" s="270"/>
      <c r="R1682" s="270"/>
      <c r="S1682" s="270"/>
      <c r="T1682" s="271"/>
      <c r="U1682" s="15"/>
      <c r="V1682" s="15"/>
      <c r="W1682" s="15"/>
      <c r="X1682" s="15"/>
      <c r="Y1682" s="15"/>
      <c r="Z1682" s="15"/>
      <c r="AA1682" s="15"/>
      <c r="AB1682" s="15"/>
      <c r="AC1682" s="15"/>
      <c r="AD1682" s="15"/>
      <c r="AE1682" s="15"/>
      <c r="AT1682" s="272" t="s">
        <v>152</v>
      </c>
      <c r="AU1682" s="272" t="s">
        <v>150</v>
      </c>
      <c r="AV1682" s="15" t="s">
        <v>149</v>
      </c>
      <c r="AW1682" s="15" t="s">
        <v>30</v>
      </c>
      <c r="AX1682" s="15" t="s">
        <v>81</v>
      </c>
      <c r="AY1682" s="272" t="s">
        <v>142</v>
      </c>
    </row>
    <row r="1683" s="2" customFormat="1" ht="24.15" customHeight="1">
      <c r="A1683" s="38"/>
      <c r="B1683" s="39"/>
      <c r="C1683" s="215" t="s">
        <v>1685</v>
      </c>
      <c r="D1683" s="215" t="s">
        <v>145</v>
      </c>
      <c r="E1683" s="216" t="s">
        <v>1686</v>
      </c>
      <c r="F1683" s="217" t="s">
        <v>1687</v>
      </c>
      <c r="G1683" s="218" t="s">
        <v>148</v>
      </c>
      <c r="H1683" s="219">
        <v>0.54800000000000004</v>
      </c>
      <c r="I1683" s="220"/>
      <c r="J1683" s="221">
        <f>ROUND(I1683*H1683,2)</f>
        <v>0</v>
      </c>
      <c r="K1683" s="222"/>
      <c r="L1683" s="44"/>
      <c r="M1683" s="223" t="s">
        <v>1</v>
      </c>
      <c r="N1683" s="224" t="s">
        <v>39</v>
      </c>
      <c r="O1683" s="91"/>
      <c r="P1683" s="225">
        <f>O1683*H1683</f>
        <v>0</v>
      </c>
      <c r="Q1683" s="225">
        <v>0</v>
      </c>
      <c r="R1683" s="225">
        <f>Q1683*H1683</f>
        <v>0</v>
      </c>
      <c r="S1683" s="225">
        <v>0</v>
      </c>
      <c r="T1683" s="226">
        <f>S1683*H1683</f>
        <v>0</v>
      </c>
      <c r="U1683" s="38"/>
      <c r="V1683" s="38"/>
      <c r="W1683" s="38"/>
      <c r="X1683" s="38"/>
      <c r="Y1683" s="38"/>
      <c r="Z1683" s="38"/>
      <c r="AA1683" s="38"/>
      <c r="AB1683" s="38"/>
      <c r="AC1683" s="38"/>
      <c r="AD1683" s="38"/>
      <c r="AE1683" s="38"/>
      <c r="AR1683" s="227" t="s">
        <v>265</v>
      </c>
      <c r="AT1683" s="227" t="s">
        <v>145</v>
      </c>
      <c r="AU1683" s="227" t="s">
        <v>150</v>
      </c>
      <c r="AY1683" s="17" t="s">
        <v>142</v>
      </c>
      <c r="BE1683" s="228">
        <f>IF(N1683="základní",J1683,0)</f>
        <v>0</v>
      </c>
      <c r="BF1683" s="228">
        <f>IF(N1683="snížená",J1683,0)</f>
        <v>0</v>
      </c>
      <c r="BG1683" s="228">
        <f>IF(N1683="zákl. přenesená",J1683,0)</f>
        <v>0</v>
      </c>
      <c r="BH1683" s="228">
        <f>IF(N1683="sníž. přenesená",J1683,0)</f>
        <v>0</v>
      </c>
      <c r="BI1683" s="228">
        <f>IF(N1683="nulová",J1683,0)</f>
        <v>0</v>
      </c>
      <c r="BJ1683" s="17" t="s">
        <v>150</v>
      </c>
      <c r="BK1683" s="228">
        <f>ROUND(I1683*H1683,2)</f>
        <v>0</v>
      </c>
      <c r="BL1683" s="17" t="s">
        <v>265</v>
      </c>
      <c r="BM1683" s="227" t="s">
        <v>1688</v>
      </c>
    </row>
    <row r="1684" s="2" customFormat="1" ht="24.15" customHeight="1">
      <c r="A1684" s="38"/>
      <c r="B1684" s="39"/>
      <c r="C1684" s="215" t="s">
        <v>1689</v>
      </c>
      <c r="D1684" s="215" t="s">
        <v>145</v>
      </c>
      <c r="E1684" s="216" t="s">
        <v>1690</v>
      </c>
      <c r="F1684" s="217" t="s">
        <v>1691</v>
      </c>
      <c r="G1684" s="218" t="s">
        <v>148</v>
      </c>
      <c r="H1684" s="219">
        <v>0.54800000000000004</v>
      </c>
      <c r="I1684" s="220"/>
      <c r="J1684" s="221">
        <f>ROUND(I1684*H1684,2)</f>
        <v>0</v>
      </c>
      <c r="K1684" s="222"/>
      <c r="L1684" s="44"/>
      <c r="M1684" s="223" t="s">
        <v>1</v>
      </c>
      <c r="N1684" s="224" t="s">
        <v>39</v>
      </c>
      <c r="O1684" s="91"/>
      <c r="P1684" s="225">
        <f>O1684*H1684</f>
        <v>0</v>
      </c>
      <c r="Q1684" s="225">
        <v>0</v>
      </c>
      <c r="R1684" s="225">
        <f>Q1684*H1684</f>
        <v>0</v>
      </c>
      <c r="S1684" s="225">
        <v>0</v>
      </c>
      <c r="T1684" s="226">
        <f>S1684*H1684</f>
        <v>0</v>
      </c>
      <c r="U1684" s="38"/>
      <c r="V1684" s="38"/>
      <c r="W1684" s="38"/>
      <c r="X1684" s="38"/>
      <c r="Y1684" s="38"/>
      <c r="Z1684" s="38"/>
      <c r="AA1684" s="38"/>
      <c r="AB1684" s="38"/>
      <c r="AC1684" s="38"/>
      <c r="AD1684" s="38"/>
      <c r="AE1684" s="38"/>
      <c r="AR1684" s="227" t="s">
        <v>265</v>
      </c>
      <c r="AT1684" s="227" t="s">
        <v>145</v>
      </c>
      <c r="AU1684" s="227" t="s">
        <v>150</v>
      </c>
      <c r="AY1684" s="17" t="s">
        <v>142</v>
      </c>
      <c r="BE1684" s="228">
        <f>IF(N1684="základní",J1684,0)</f>
        <v>0</v>
      </c>
      <c r="BF1684" s="228">
        <f>IF(N1684="snížená",J1684,0)</f>
        <v>0</v>
      </c>
      <c r="BG1684" s="228">
        <f>IF(N1684="zákl. přenesená",J1684,0)</f>
        <v>0</v>
      </c>
      <c r="BH1684" s="228">
        <f>IF(N1684="sníž. přenesená",J1684,0)</f>
        <v>0</v>
      </c>
      <c r="BI1684" s="228">
        <f>IF(N1684="nulová",J1684,0)</f>
        <v>0</v>
      </c>
      <c r="BJ1684" s="17" t="s">
        <v>150</v>
      </c>
      <c r="BK1684" s="228">
        <f>ROUND(I1684*H1684,2)</f>
        <v>0</v>
      </c>
      <c r="BL1684" s="17" t="s">
        <v>265</v>
      </c>
      <c r="BM1684" s="227" t="s">
        <v>1692</v>
      </c>
    </row>
    <row r="1685" s="12" customFormat="1" ht="22.8" customHeight="1">
      <c r="A1685" s="12"/>
      <c r="B1685" s="199"/>
      <c r="C1685" s="200"/>
      <c r="D1685" s="201" t="s">
        <v>72</v>
      </c>
      <c r="E1685" s="213" t="s">
        <v>1693</v>
      </c>
      <c r="F1685" s="213" t="s">
        <v>1694</v>
      </c>
      <c r="G1685" s="200"/>
      <c r="H1685" s="200"/>
      <c r="I1685" s="203"/>
      <c r="J1685" s="214">
        <f>BK1685</f>
        <v>0</v>
      </c>
      <c r="K1685" s="200"/>
      <c r="L1685" s="205"/>
      <c r="M1685" s="206"/>
      <c r="N1685" s="207"/>
      <c r="O1685" s="207"/>
      <c r="P1685" s="208">
        <f>SUM(P1686:P1712)</f>
        <v>0</v>
      </c>
      <c r="Q1685" s="207"/>
      <c r="R1685" s="208">
        <f>SUM(R1686:R1712)</f>
        <v>0.04997660000000001</v>
      </c>
      <c r="S1685" s="207"/>
      <c r="T1685" s="209">
        <f>SUM(T1686:T1712)</f>
        <v>0</v>
      </c>
      <c r="U1685" s="12"/>
      <c r="V1685" s="12"/>
      <c r="W1685" s="12"/>
      <c r="X1685" s="12"/>
      <c r="Y1685" s="12"/>
      <c r="Z1685" s="12"/>
      <c r="AA1685" s="12"/>
      <c r="AB1685" s="12"/>
      <c r="AC1685" s="12"/>
      <c r="AD1685" s="12"/>
      <c r="AE1685" s="12"/>
      <c r="AR1685" s="210" t="s">
        <v>150</v>
      </c>
      <c r="AT1685" s="211" t="s">
        <v>72</v>
      </c>
      <c r="AU1685" s="211" t="s">
        <v>81</v>
      </c>
      <c r="AY1685" s="210" t="s">
        <v>142</v>
      </c>
      <c r="BK1685" s="212">
        <f>SUM(BK1686:BK1712)</f>
        <v>0</v>
      </c>
    </row>
    <row r="1686" s="2" customFormat="1" ht="24.15" customHeight="1">
      <c r="A1686" s="38"/>
      <c r="B1686" s="39"/>
      <c r="C1686" s="215" t="s">
        <v>1695</v>
      </c>
      <c r="D1686" s="215" t="s">
        <v>145</v>
      </c>
      <c r="E1686" s="216" t="s">
        <v>1696</v>
      </c>
      <c r="F1686" s="217" t="s">
        <v>1697</v>
      </c>
      <c r="G1686" s="218" t="s">
        <v>169</v>
      </c>
      <c r="H1686" s="219">
        <v>5.242</v>
      </c>
      <c r="I1686" s="220"/>
      <c r="J1686" s="221">
        <f>ROUND(I1686*H1686,2)</f>
        <v>0</v>
      </c>
      <c r="K1686" s="222"/>
      <c r="L1686" s="44"/>
      <c r="M1686" s="223" t="s">
        <v>1</v>
      </c>
      <c r="N1686" s="224" t="s">
        <v>39</v>
      </c>
      <c r="O1686" s="91"/>
      <c r="P1686" s="225">
        <f>O1686*H1686</f>
        <v>0</v>
      </c>
      <c r="Q1686" s="225">
        <v>2.0000000000000002E-05</v>
      </c>
      <c r="R1686" s="225">
        <f>Q1686*H1686</f>
        <v>0.00010484000000000001</v>
      </c>
      <c r="S1686" s="225">
        <v>0</v>
      </c>
      <c r="T1686" s="226">
        <f>S1686*H1686</f>
        <v>0</v>
      </c>
      <c r="U1686" s="38"/>
      <c r="V1686" s="38"/>
      <c r="W1686" s="38"/>
      <c r="X1686" s="38"/>
      <c r="Y1686" s="38"/>
      <c r="Z1686" s="38"/>
      <c r="AA1686" s="38"/>
      <c r="AB1686" s="38"/>
      <c r="AC1686" s="38"/>
      <c r="AD1686" s="38"/>
      <c r="AE1686" s="38"/>
      <c r="AR1686" s="227" t="s">
        <v>265</v>
      </c>
      <c r="AT1686" s="227" t="s">
        <v>145</v>
      </c>
      <c r="AU1686" s="227" t="s">
        <v>150</v>
      </c>
      <c r="AY1686" s="17" t="s">
        <v>142</v>
      </c>
      <c r="BE1686" s="228">
        <f>IF(N1686="základní",J1686,0)</f>
        <v>0</v>
      </c>
      <c r="BF1686" s="228">
        <f>IF(N1686="snížená",J1686,0)</f>
        <v>0</v>
      </c>
      <c r="BG1686" s="228">
        <f>IF(N1686="zákl. přenesená",J1686,0)</f>
        <v>0</v>
      </c>
      <c r="BH1686" s="228">
        <f>IF(N1686="sníž. přenesená",J1686,0)</f>
        <v>0</v>
      </c>
      <c r="BI1686" s="228">
        <f>IF(N1686="nulová",J1686,0)</f>
        <v>0</v>
      </c>
      <c r="BJ1686" s="17" t="s">
        <v>150</v>
      </c>
      <c r="BK1686" s="228">
        <f>ROUND(I1686*H1686,2)</f>
        <v>0</v>
      </c>
      <c r="BL1686" s="17" t="s">
        <v>265</v>
      </c>
      <c r="BM1686" s="227" t="s">
        <v>1698</v>
      </c>
    </row>
    <row r="1687" s="13" customFormat="1">
      <c r="A1687" s="13"/>
      <c r="B1687" s="229"/>
      <c r="C1687" s="230"/>
      <c r="D1687" s="231" t="s">
        <v>152</v>
      </c>
      <c r="E1687" s="232" t="s">
        <v>1</v>
      </c>
      <c r="F1687" s="233" t="s">
        <v>1699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152</v>
      </c>
      <c r="AU1687" s="239" t="s">
        <v>150</v>
      </c>
      <c r="AV1687" s="13" t="s">
        <v>81</v>
      </c>
      <c r="AW1687" s="13" t="s">
        <v>30</v>
      </c>
      <c r="AX1687" s="13" t="s">
        <v>73</v>
      </c>
      <c r="AY1687" s="239" t="s">
        <v>142</v>
      </c>
    </row>
    <row r="1688" s="14" customFormat="1">
      <c r="A1688" s="14"/>
      <c r="B1688" s="240"/>
      <c r="C1688" s="241"/>
      <c r="D1688" s="231" t="s">
        <v>152</v>
      </c>
      <c r="E1688" s="242" t="s">
        <v>1</v>
      </c>
      <c r="F1688" s="243" t="s">
        <v>1360</v>
      </c>
      <c r="G1688" s="241"/>
      <c r="H1688" s="244">
        <v>5.242</v>
      </c>
      <c r="I1688" s="245"/>
      <c r="J1688" s="241"/>
      <c r="K1688" s="241"/>
      <c r="L1688" s="246"/>
      <c r="M1688" s="247"/>
      <c r="N1688" s="248"/>
      <c r="O1688" s="248"/>
      <c r="P1688" s="248"/>
      <c r="Q1688" s="248"/>
      <c r="R1688" s="248"/>
      <c r="S1688" s="248"/>
      <c r="T1688" s="24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0" t="s">
        <v>152</v>
      </c>
      <c r="AU1688" s="250" t="s">
        <v>150</v>
      </c>
      <c r="AV1688" s="14" t="s">
        <v>150</v>
      </c>
      <c r="AW1688" s="14" t="s">
        <v>30</v>
      </c>
      <c r="AX1688" s="14" t="s">
        <v>81</v>
      </c>
      <c r="AY1688" s="250" t="s">
        <v>142</v>
      </c>
    </row>
    <row r="1689" s="2" customFormat="1" ht="24.15" customHeight="1">
      <c r="A1689" s="38"/>
      <c r="B1689" s="39"/>
      <c r="C1689" s="215" t="s">
        <v>1700</v>
      </c>
      <c r="D1689" s="215" t="s">
        <v>145</v>
      </c>
      <c r="E1689" s="216" t="s">
        <v>1701</v>
      </c>
      <c r="F1689" s="217" t="s">
        <v>1702</v>
      </c>
      <c r="G1689" s="218" t="s">
        <v>169</v>
      </c>
      <c r="H1689" s="219">
        <v>5.242</v>
      </c>
      <c r="I1689" s="220"/>
      <c r="J1689" s="221">
        <f>ROUND(I1689*H1689,2)</f>
        <v>0</v>
      </c>
      <c r="K1689" s="222"/>
      <c r="L1689" s="44"/>
      <c r="M1689" s="223" t="s">
        <v>1</v>
      </c>
      <c r="N1689" s="224" t="s">
        <v>39</v>
      </c>
      <c r="O1689" s="91"/>
      <c r="P1689" s="225">
        <f>O1689*H1689</f>
        <v>0</v>
      </c>
      <c r="Q1689" s="225">
        <v>0</v>
      </c>
      <c r="R1689" s="225">
        <f>Q1689*H1689</f>
        <v>0</v>
      </c>
      <c r="S1689" s="225">
        <v>0</v>
      </c>
      <c r="T1689" s="226">
        <f>S1689*H1689</f>
        <v>0</v>
      </c>
      <c r="U1689" s="38"/>
      <c r="V1689" s="38"/>
      <c r="W1689" s="38"/>
      <c r="X1689" s="38"/>
      <c r="Y1689" s="38"/>
      <c r="Z1689" s="38"/>
      <c r="AA1689" s="38"/>
      <c r="AB1689" s="38"/>
      <c r="AC1689" s="38"/>
      <c r="AD1689" s="38"/>
      <c r="AE1689" s="38"/>
      <c r="AR1689" s="227" t="s">
        <v>265</v>
      </c>
      <c r="AT1689" s="227" t="s">
        <v>145</v>
      </c>
      <c r="AU1689" s="227" t="s">
        <v>150</v>
      </c>
      <c r="AY1689" s="17" t="s">
        <v>142</v>
      </c>
      <c r="BE1689" s="228">
        <f>IF(N1689="základní",J1689,0)</f>
        <v>0</v>
      </c>
      <c r="BF1689" s="228">
        <f>IF(N1689="snížená",J1689,0)</f>
        <v>0</v>
      </c>
      <c r="BG1689" s="228">
        <f>IF(N1689="zákl. přenesená",J1689,0)</f>
        <v>0</v>
      </c>
      <c r="BH1689" s="228">
        <f>IF(N1689="sníž. přenesená",J1689,0)</f>
        <v>0</v>
      </c>
      <c r="BI1689" s="228">
        <f>IF(N1689="nulová",J1689,0)</f>
        <v>0</v>
      </c>
      <c r="BJ1689" s="17" t="s">
        <v>150</v>
      </c>
      <c r="BK1689" s="228">
        <f>ROUND(I1689*H1689,2)</f>
        <v>0</v>
      </c>
      <c r="BL1689" s="17" t="s">
        <v>265</v>
      </c>
      <c r="BM1689" s="227" t="s">
        <v>1703</v>
      </c>
    </row>
    <row r="1690" s="13" customFormat="1">
      <c r="A1690" s="13"/>
      <c r="B1690" s="229"/>
      <c r="C1690" s="230"/>
      <c r="D1690" s="231" t="s">
        <v>152</v>
      </c>
      <c r="E1690" s="232" t="s">
        <v>1</v>
      </c>
      <c r="F1690" s="233" t="s">
        <v>1699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152</v>
      </c>
      <c r="AU1690" s="239" t="s">
        <v>150</v>
      </c>
      <c r="AV1690" s="13" t="s">
        <v>81</v>
      </c>
      <c r="AW1690" s="13" t="s">
        <v>30</v>
      </c>
      <c r="AX1690" s="13" t="s">
        <v>73</v>
      </c>
      <c r="AY1690" s="239" t="s">
        <v>142</v>
      </c>
    </row>
    <row r="1691" s="14" customFormat="1">
      <c r="A1691" s="14"/>
      <c r="B1691" s="240"/>
      <c r="C1691" s="241"/>
      <c r="D1691" s="231" t="s">
        <v>152</v>
      </c>
      <c r="E1691" s="242" t="s">
        <v>1</v>
      </c>
      <c r="F1691" s="243" t="s">
        <v>1360</v>
      </c>
      <c r="G1691" s="241"/>
      <c r="H1691" s="244">
        <v>5.242</v>
      </c>
      <c r="I1691" s="245"/>
      <c r="J1691" s="241"/>
      <c r="K1691" s="241"/>
      <c r="L1691" s="246"/>
      <c r="M1691" s="247"/>
      <c r="N1691" s="248"/>
      <c r="O1691" s="248"/>
      <c r="P1691" s="248"/>
      <c r="Q1691" s="248"/>
      <c r="R1691" s="248"/>
      <c r="S1691" s="248"/>
      <c r="T1691" s="249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0" t="s">
        <v>152</v>
      </c>
      <c r="AU1691" s="250" t="s">
        <v>150</v>
      </c>
      <c r="AV1691" s="14" t="s">
        <v>150</v>
      </c>
      <c r="AW1691" s="14" t="s">
        <v>30</v>
      </c>
      <c r="AX1691" s="14" t="s">
        <v>81</v>
      </c>
      <c r="AY1691" s="250" t="s">
        <v>142</v>
      </c>
    </row>
    <row r="1692" s="2" customFormat="1" ht="24.15" customHeight="1">
      <c r="A1692" s="38"/>
      <c r="B1692" s="39"/>
      <c r="C1692" s="215" t="s">
        <v>1704</v>
      </c>
      <c r="D1692" s="215" t="s">
        <v>145</v>
      </c>
      <c r="E1692" s="216" t="s">
        <v>1705</v>
      </c>
      <c r="F1692" s="217" t="s">
        <v>1706</v>
      </c>
      <c r="G1692" s="218" t="s">
        <v>169</v>
      </c>
      <c r="H1692" s="219">
        <v>5.242</v>
      </c>
      <c r="I1692" s="220"/>
      <c r="J1692" s="221">
        <f>ROUND(I1692*H1692,2)</f>
        <v>0</v>
      </c>
      <c r="K1692" s="222"/>
      <c r="L1692" s="44"/>
      <c r="M1692" s="223" t="s">
        <v>1</v>
      </c>
      <c r="N1692" s="224" t="s">
        <v>39</v>
      </c>
      <c r="O1692" s="91"/>
      <c r="P1692" s="225">
        <f>O1692*H1692</f>
        <v>0</v>
      </c>
      <c r="Q1692" s="225">
        <v>0.00017000000000000001</v>
      </c>
      <c r="R1692" s="225">
        <f>Q1692*H1692</f>
        <v>0.00089114000000000001</v>
      </c>
      <c r="S1692" s="225">
        <v>0</v>
      </c>
      <c r="T1692" s="226">
        <f>S1692*H1692</f>
        <v>0</v>
      </c>
      <c r="U1692" s="38"/>
      <c r="V1692" s="38"/>
      <c r="W1692" s="38"/>
      <c r="X1692" s="38"/>
      <c r="Y1692" s="38"/>
      <c r="Z1692" s="38"/>
      <c r="AA1692" s="38"/>
      <c r="AB1692" s="38"/>
      <c r="AC1692" s="38"/>
      <c r="AD1692" s="38"/>
      <c r="AE1692" s="38"/>
      <c r="AR1692" s="227" t="s">
        <v>265</v>
      </c>
      <c r="AT1692" s="227" t="s">
        <v>145</v>
      </c>
      <c r="AU1692" s="227" t="s">
        <v>150</v>
      </c>
      <c r="AY1692" s="17" t="s">
        <v>142</v>
      </c>
      <c r="BE1692" s="228">
        <f>IF(N1692="základní",J1692,0)</f>
        <v>0</v>
      </c>
      <c r="BF1692" s="228">
        <f>IF(N1692="snížená",J1692,0)</f>
        <v>0</v>
      </c>
      <c r="BG1692" s="228">
        <f>IF(N1692="zákl. přenesená",J1692,0)</f>
        <v>0</v>
      </c>
      <c r="BH1692" s="228">
        <f>IF(N1692="sníž. přenesená",J1692,0)</f>
        <v>0</v>
      </c>
      <c r="BI1692" s="228">
        <f>IF(N1692="nulová",J1692,0)</f>
        <v>0</v>
      </c>
      <c r="BJ1692" s="17" t="s">
        <v>150</v>
      </c>
      <c r="BK1692" s="228">
        <f>ROUND(I1692*H1692,2)</f>
        <v>0</v>
      </c>
      <c r="BL1692" s="17" t="s">
        <v>265</v>
      </c>
      <c r="BM1692" s="227" t="s">
        <v>1707</v>
      </c>
    </row>
    <row r="1693" s="13" customFormat="1">
      <c r="A1693" s="13"/>
      <c r="B1693" s="229"/>
      <c r="C1693" s="230"/>
      <c r="D1693" s="231" t="s">
        <v>152</v>
      </c>
      <c r="E1693" s="232" t="s">
        <v>1</v>
      </c>
      <c r="F1693" s="233" t="s">
        <v>1699</v>
      </c>
      <c r="G1693" s="230"/>
      <c r="H1693" s="232" t="s">
        <v>1</v>
      </c>
      <c r="I1693" s="234"/>
      <c r="J1693" s="230"/>
      <c r="K1693" s="230"/>
      <c r="L1693" s="235"/>
      <c r="M1693" s="236"/>
      <c r="N1693" s="237"/>
      <c r="O1693" s="237"/>
      <c r="P1693" s="237"/>
      <c r="Q1693" s="237"/>
      <c r="R1693" s="237"/>
      <c r="S1693" s="237"/>
      <c r="T1693" s="238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39" t="s">
        <v>152</v>
      </c>
      <c r="AU1693" s="239" t="s">
        <v>150</v>
      </c>
      <c r="AV1693" s="13" t="s">
        <v>81</v>
      </c>
      <c r="AW1693" s="13" t="s">
        <v>30</v>
      </c>
      <c r="AX1693" s="13" t="s">
        <v>73</v>
      </c>
      <c r="AY1693" s="239" t="s">
        <v>142</v>
      </c>
    </row>
    <row r="1694" s="14" customFormat="1">
      <c r="A1694" s="14"/>
      <c r="B1694" s="240"/>
      <c r="C1694" s="241"/>
      <c r="D1694" s="231" t="s">
        <v>152</v>
      </c>
      <c r="E1694" s="242" t="s">
        <v>1</v>
      </c>
      <c r="F1694" s="243" t="s">
        <v>1360</v>
      </c>
      <c r="G1694" s="241"/>
      <c r="H1694" s="244">
        <v>5.242</v>
      </c>
      <c r="I1694" s="245"/>
      <c r="J1694" s="241"/>
      <c r="K1694" s="241"/>
      <c r="L1694" s="246"/>
      <c r="M1694" s="247"/>
      <c r="N1694" s="248"/>
      <c r="O1694" s="248"/>
      <c r="P1694" s="248"/>
      <c r="Q1694" s="248"/>
      <c r="R1694" s="248"/>
      <c r="S1694" s="248"/>
      <c r="T1694" s="24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0" t="s">
        <v>152</v>
      </c>
      <c r="AU1694" s="250" t="s">
        <v>150</v>
      </c>
      <c r="AV1694" s="14" t="s">
        <v>150</v>
      </c>
      <c r="AW1694" s="14" t="s">
        <v>30</v>
      </c>
      <c r="AX1694" s="14" t="s">
        <v>81</v>
      </c>
      <c r="AY1694" s="250" t="s">
        <v>142</v>
      </c>
    </row>
    <row r="1695" s="2" customFormat="1" ht="24.15" customHeight="1">
      <c r="A1695" s="38"/>
      <c r="B1695" s="39"/>
      <c r="C1695" s="215" t="s">
        <v>1708</v>
      </c>
      <c r="D1695" s="215" t="s">
        <v>145</v>
      </c>
      <c r="E1695" s="216" t="s">
        <v>1709</v>
      </c>
      <c r="F1695" s="217" t="s">
        <v>1710</v>
      </c>
      <c r="G1695" s="218" t="s">
        <v>169</v>
      </c>
      <c r="H1695" s="219">
        <v>5.242</v>
      </c>
      <c r="I1695" s="220"/>
      <c r="J1695" s="221">
        <f>ROUND(I1695*H1695,2)</f>
        <v>0</v>
      </c>
      <c r="K1695" s="222"/>
      <c r="L1695" s="44"/>
      <c r="M1695" s="223" t="s">
        <v>1</v>
      </c>
      <c r="N1695" s="224" t="s">
        <v>39</v>
      </c>
      <c r="O1695" s="91"/>
      <c r="P1695" s="225">
        <f>O1695*H1695</f>
        <v>0</v>
      </c>
      <c r="Q1695" s="225">
        <v>0.00012999999999999999</v>
      </c>
      <c r="R1695" s="225">
        <f>Q1695*H1695</f>
        <v>0.00068145999999999994</v>
      </c>
      <c r="S1695" s="225">
        <v>0</v>
      </c>
      <c r="T1695" s="226">
        <f>S1695*H1695</f>
        <v>0</v>
      </c>
      <c r="U1695" s="38"/>
      <c r="V1695" s="38"/>
      <c r="W1695" s="38"/>
      <c r="X1695" s="38"/>
      <c r="Y1695" s="38"/>
      <c r="Z1695" s="38"/>
      <c r="AA1695" s="38"/>
      <c r="AB1695" s="38"/>
      <c r="AC1695" s="38"/>
      <c r="AD1695" s="38"/>
      <c r="AE1695" s="38"/>
      <c r="AR1695" s="227" t="s">
        <v>265</v>
      </c>
      <c r="AT1695" s="227" t="s">
        <v>145</v>
      </c>
      <c r="AU1695" s="227" t="s">
        <v>150</v>
      </c>
      <c r="AY1695" s="17" t="s">
        <v>142</v>
      </c>
      <c r="BE1695" s="228">
        <f>IF(N1695="základní",J1695,0)</f>
        <v>0</v>
      </c>
      <c r="BF1695" s="228">
        <f>IF(N1695="snížená",J1695,0)</f>
        <v>0</v>
      </c>
      <c r="BG1695" s="228">
        <f>IF(N1695="zákl. přenesená",J1695,0)</f>
        <v>0</v>
      </c>
      <c r="BH1695" s="228">
        <f>IF(N1695="sníž. přenesená",J1695,0)</f>
        <v>0</v>
      </c>
      <c r="BI1695" s="228">
        <f>IF(N1695="nulová",J1695,0)</f>
        <v>0</v>
      </c>
      <c r="BJ1695" s="17" t="s">
        <v>150</v>
      </c>
      <c r="BK1695" s="228">
        <f>ROUND(I1695*H1695,2)</f>
        <v>0</v>
      </c>
      <c r="BL1695" s="17" t="s">
        <v>265</v>
      </c>
      <c r="BM1695" s="227" t="s">
        <v>1711</v>
      </c>
    </row>
    <row r="1696" s="13" customFormat="1">
      <c r="A1696" s="13"/>
      <c r="B1696" s="229"/>
      <c r="C1696" s="230"/>
      <c r="D1696" s="231" t="s">
        <v>152</v>
      </c>
      <c r="E1696" s="232" t="s">
        <v>1</v>
      </c>
      <c r="F1696" s="233" t="s">
        <v>1699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152</v>
      </c>
      <c r="AU1696" s="239" t="s">
        <v>150</v>
      </c>
      <c r="AV1696" s="13" t="s">
        <v>81</v>
      </c>
      <c r="AW1696" s="13" t="s">
        <v>30</v>
      </c>
      <c r="AX1696" s="13" t="s">
        <v>73</v>
      </c>
      <c r="AY1696" s="239" t="s">
        <v>142</v>
      </c>
    </row>
    <row r="1697" s="14" customFormat="1">
      <c r="A1697" s="14"/>
      <c r="B1697" s="240"/>
      <c r="C1697" s="241"/>
      <c r="D1697" s="231" t="s">
        <v>152</v>
      </c>
      <c r="E1697" s="242" t="s">
        <v>1</v>
      </c>
      <c r="F1697" s="243" t="s">
        <v>1360</v>
      </c>
      <c r="G1697" s="241"/>
      <c r="H1697" s="244">
        <v>5.242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0" t="s">
        <v>152</v>
      </c>
      <c r="AU1697" s="250" t="s">
        <v>150</v>
      </c>
      <c r="AV1697" s="14" t="s">
        <v>150</v>
      </c>
      <c r="AW1697" s="14" t="s">
        <v>30</v>
      </c>
      <c r="AX1697" s="14" t="s">
        <v>81</v>
      </c>
      <c r="AY1697" s="250" t="s">
        <v>142</v>
      </c>
    </row>
    <row r="1698" s="2" customFormat="1" ht="24.15" customHeight="1">
      <c r="A1698" s="38"/>
      <c r="B1698" s="39"/>
      <c r="C1698" s="215" t="s">
        <v>1712</v>
      </c>
      <c r="D1698" s="215" t="s">
        <v>145</v>
      </c>
      <c r="E1698" s="216" t="s">
        <v>1713</v>
      </c>
      <c r="F1698" s="217" t="s">
        <v>1714</v>
      </c>
      <c r="G1698" s="218" t="s">
        <v>169</v>
      </c>
      <c r="H1698" s="219">
        <v>5.242</v>
      </c>
      <c r="I1698" s="220"/>
      <c r="J1698" s="221">
        <f>ROUND(I1698*H1698,2)</f>
        <v>0</v>
      </c>
      <c r="K1698" s="222"/>
      <c r="L1698" s="44"/>
      <c r="M1698" s="223" t="s">
        <v>1</v>
      </c>
      <c r="N1698" s="224" t="s">
        <v>39</v>
      </c>
      <c r="O1698" s="91"/>
      <c r="P1698" s="225">
        <f>O1698*H1698</f>
        <v>0</v>
      </c>
      <c r="Q1698" s="225">
        <v>0.00012</v>
      </c>
      <c r="R1698" s="225">
        <f>Q1698*H1698</f>
        <v>0.00062903999999999998</v>
      </c>
      <c r="S1698" s="225">
        <v>0</v>
      </c>
      <c r="T1698" s="226">
        <f>S1698*H1698</f>
        <v>0</v>
      </c>
      <c r="U1698" s="38"/>
      <c r="V1698" s="38"/>
      <c r="W1698" s="38"/>
      <c r="X1698" s="38"/>
      <c r="Y1698" s="38"/>
      <c r="Z1698" s="38"/>
      <c r="AA1698" s="38"/>
      <c r="AB1698" s="38"/>
      <c r="AC1698" s="38"/>
      <c r="AD1698" s="38"/>
      <c r="AE1698" s="38"/>
      <c r="AR1698" s="227" t="s">
        <v>265</v>
      </c>
      <c r="AT1698" s="227" t="s">
        <v>145</v>
      </c>
      <c r="AU1698" s="227" t="s">
        <v>150</v>
      </c>
      <c r="AY1698" s="17" t="s">
        <v>142</v>
      </c>
      <c r="BE1698" s="228">
        <f>IF(N1698="základní",J1698,0)</f>
        <v>0</v>
      </c>
      <c r="BF1698" s="228">
        <f>IF(N1698="snížená",J1698,0)</f>
        <v>0</v>
      </c>
      <c r="BG1698" s="228">
        <f>IF(N1698="zákl. přenesená",J1698,0)</f>
        <v>0</v>
      </c>
      <c r="BH1698" s="228">
        <f>IF(N1698="sníž. přenesená",J1698,0)</f>
        <v>0</v>
      </c>
      <c r="BI1698" s="228">
        <f>IF(N1698="nulová",J1698,0)</f>
        <v>0</v>
      </c>
      <c r="BJ1698" s="17" t="s">
        <v>150</v>
      </c>
      <c r="BK1698" s="228">
        <f>ROUND(I1698*H1698,2)</f>
        <v>0</v>
      </c>
      <c r="BL1698" s="17" t="s">
        <v>265</v>
      </c>
      <c r="BM1698" s="227" t="s">
        <v>1715</v>
      </c>
    </row>
    <row r="1699" s="13" customFormat="1">
      <c r="A1699" s="13"/>
      <c r="B1699" s="229"/>
      <c r="C1699" s="230"/>
      <c r="D1699" s="231" t="s">
        <v>152</v>
      </c>
      <c r="E1699" s="232" t="s">
        <v>1</v>
      </c>
      <c r="F1699" s="233" t="s">
        <v>1699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152</v>
      </c>
      <c r="AU1699" s="239" t="s">
        <v>150</v>
      </c>
      <c r="AV1699" s="13" t="s">
        <v>81</v>
      </c>
      <c r="AW1699" s="13" t="s">
        <v>30</v>
      </c>
      <c r="AX1699" s="13" t="s">
        <v>73</v>
      </c>
      <c r="AY1699" s="239" t="s">
        <v>142</v>
      </c>
    </row>
    <row r="1700" s="14" customFormat="1">
      <c r="A1700" s="14"/>
      <c r="B1700" s="240"/>
      <c r="C1700" s="241"/>
      <c r="D1700" s="231" t="s">
        <v>152</v>
      </c>
      <c r="E1700" s="242" t="s">
        <v>1</v>
      </c>
      <c r="F1700" s="243" t="s">
        <v>1360</v>
      </c>
      <c r="G1700" s="241"/>
      <c r="H1700" s="244">
        <v>5.242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0" t="s">
        <v>152</v>
      </c>
      <c r="AU1700" s="250" t="s">
        <v>150</v>
      </c>
      <c r="AV1700" s="14" t="s">
        <v>150</v>
      </c>
      <c r="AW1700" s="14" t="s">
        <v>30</v>
      </c>
      <c r="AX1700" s="14" t="s">
        <v>81</v>
      </c>
      <c r="AY1700" s="250" t="s">
        <v>142</v>
      </c>
    </row>
    <row r="1701" s="2" customFormat="1" ht="24.15" customHeight="1">
      <c r="A1701" s="38"/>
      <c r="B1701" s="39"/>
      <c r="C1701" s="215" t="s">
        <v>1716</v>
      </c>
      <c r="D1701" s="215" t="s">
        <v>145</v>
      </c>
      <c r="E1701" s="216" t="s">
        <v>1717</v>
      </c>
      <c r="F1701" s="217" t="s">
        <v>1718</v>
      </c>
      <c r="G1701" s="218" t="s">
        <v>169</v>
      </c>
      <c r="H1701" s="219">
        <v>5.242</v>
      </c>
      <c r="I1701" s="220"/>
      <c r="J1701" s="221">
        <f>ROUND(I1701*H1701,2)</f>
        <v>0</v>
      </c>
      <c r="K1701" s="222"/>
      <c r="L1701" s="44"/>
      <c r="M1701" s="223" t="s">
        <v>1</v>
      </c>
      <c r="N1701" s="224" t="s">
        <v>39</v>
      </c>
      <c r="O1701" s="91"/>
      <c r="P1701" s="225">
        <f>O1701*H1701</f>
        <v>0</v>
      </c>
      <c r="Q1701" s="225">
        <v>0.00029</v>
      </c>
      <c r="R1701" s="225">
        <f>Q1701*H1701</f>
        <v>0.0015201800000000001</v>
      </c>
      <c r="S1701" s="225">
        <v>0</v>
      </c>
      <c r="T1701" s="226">
        <f>S1701*H1701</f>
        <v>0</v>
      </c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  <c r="AE1701" s="38"/>
      <c r="AR1701" s="227" t="s">
        <v>265</v>
      </c>
      <c r="AT1701" s="227" t="s">
        <v>145</v>
      </c>
      <c r="AU1701" s="227" t="s">
        <v>150</v>
      </c>
      <c r="AY1701" s="17" t="s">
        <v>142</v>
      </c>
      <c r="BE1701" s="228">
        <f>IF(N1701="základní",J1701,0)</f>
        <v>0</v>
      </c>
      <c r="BF1701" s="228">
        <f>IF(N1701="snížená",J1701,0)</f>
        <v>0</v>
      </c>
      <c r="BG1701" s="228">
        <f>IF(N1701="zákl. přenesená",J1701,0)</f>
        <v>0</v>
      </c>
      <c r="BH1701" s="228">
        <f>IF(N1701="sníž. přenesená",J1701,0)</f>
        <v>0</v>
      </c>
      <c r="BI1701" s="228">
        <f>IF(N1701="nulová",J1701,0)</f>
        <v>0</v>
      </c>
      <c r="BJ1701" s="17" t="s">
        <v>150</v>
      </c>
      <c r="BK1701" s="228">
        <f>ROUND(I1701*H1701,2)</f>
        <v>0</v>
      </c>
      <c r="BL1701" s="17" t="s">
        <v>265</v>
      </c>
      <c r="BM1701" s="227" t="s">
        <v>1719</v>
      </c>
    </row>
    <row r="1702" s="13" customFormat="1">
      <c r="A1702" s="13"/>
      <c r="B1702" s="229"/>
      <c r="C1702" s="230"/>
      <c r="D1702" s="231" t="s">
        <v>152</v>
      </c>
      <c r="E1702" s="232" t="s">
        <v>1</v>
      </c>
      <c r="F1702" s="233" t="s">
        <v>1699</v>
      </c>
      <c r="G1702" s="230"/>
      <c r="H1702" s="232" t="s">
        <v>1</v>
      </c>
      <c r="I1702" s="234"/>
      <c r="J1702" s="230"/>
      <c r="K1702" s="230"/>
      <c r="L1702" s="235"/>
      <c r="M1702" s="236"/>
      <c r="N1702" s="237"/>
      <c r="O1702" s="237"/>
      <c r="P1702" s="237"/>
      <c r="Q1702" s="237"/>
      <c r="R1702" s="237"/>
      <c r="S1702" s="237"/>
      <c r="T1702" s="23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39" t="s">
        <v>152</v>
      </c>
      <c r="AU1702" s="239" t="s">
        <v>150</v>
      </c>
      <c r="AV1702" s="13" t="s">
        <v>81</v>
      </c>
      <c r="AW1702" s="13" t="s">
        <v>30</v>
      </c>
      <c r="AX1702" s="13" t="s">
        <v>73</v>
      </c>
      <c r="AY1702" s="239" t="s">
        <v>142</v>
      </c>
    </row>
    <row r="1703" s="14" customFormat="1">
      <c r="A1703" s="14"/>
      <c r="B1703" s="240"/>
      <c r="C1703" s="241"/>
      <c r="D1703" s="231" t="s">
        <v>152</v>
      </c>
      <c r="E1703" s="242" t="s">
        <v>1</v>
      </c>
      <c r="F1703" s="243" t="s">
        <v>1360</v>
      </c>
      <c r="G1703" s="241"/>
      <c r="H1703" s="244">
        <v>5.242</v>
      </c>
      <c r="I1703" s="245"/>
      <c r="J1703" s="241"/>
      <c r="K1703" s="241"/>
      <c r="L1703" s="246"/>
      <c r="M1703" s="247"/>
      <c r="N1703" s="248"/>
      <c r="O1703" s="248"/>
      <c r="P1703" s="248"/>
      <c r="Q1703" s="248"/>
      <c r="R1703" s="248"/>
      <c r="S1703" s="248"/>
      <c r="T1703" s="249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0" t="s">
        <v>152</v>
      </c>
      <c r="AU1703" s="250" t="s">
        <v>150</v>
      </c>
      <c r="AV1703" s="14" t="s">
        <v>150</v>
      </c>
      <c r="AW1703" s="14" t="s">
        <v>30</v>
      </c>
      <c r="AX1703" s="14" t="s">
        <v>81</v>
      </c>
      <c r="AY1703" s="250" t="s">
        <v>142</v>
      </c>
    </row>
    <row r="1704" s="2" customFormat="1" ht="24.15" customHeight="1">
      <c r="A1704" s="38"/>
      <c r="B1704" s="39"/>
      <c r="C1704" s="215" t="s">
        <v>1720</v>
      </c>
      <c r="D1704" s="215" t="s">
        <v>145</v>
      </c>
      <c r="E1704" s="216" t="s">
        <v>1721</v>
      </c>
      <c r="F1704" s="217" t="s">
        <v>1722</v>
      </c>
      <c r="G1704" s="218" t="s">
        <v>169</v>
      </c>
      <c r="H1704" s="219">
        <v>5.242</v>
      </c>
      <c r="I1704" s="220"/>
      <c r="J1704" s="221">
        <f>ROUND(I1704*H1704,2)</f>
        <v>0</v>
      </c>
      <c r="K1704" s="222"/>
      <c r="L1704" s="44"/>
      <c r="M1704" s="223" t="s">
        <v>1</v>
      </c>
      <c r="N1704" s="224" t="s">
        <v>39</v>
      </c>
      <c r="O1704" s="91"/>
      <c r="P1704" s="225">
        <f>O1704*H1704</f>
        <v>0</v>
      </c>
      <c r="Q1704" s="225">
        <v>0.00032000000000000003</v>
      </c>
      <c r="R1704" s="225">
        <f>Q1704*H1704</f>
        <v>0.0016774400000000001</v>
      </c>
      <c r="S1704" s="225">
        <v>0</v>
      </c>
      <c r="T1704" s="226">
        <f>S1704*H1704</f>
        <v>0</v>
      </c>
      <c r="U1704" s="38"/>
      <c r="V1704" s="38"/>
      <c r="W1704" s="38"/>
      <c r="X1704" s="38"/>
      <c r="Y1704" s="38"/>
      <c r="Z1704" s="38"/>
      <c r="AA1704" s="38"/>
      <c r="AB1704" s="38"/>
      <c r="AC1704" s="38"/>
      <c r="AD1704" s="38"/>
      <c r="AE1704" s="38"/>
      <c r="AR1704" s="227" t="s">
        <v>265</v>
      </c>
      <c r="AT1704" s="227" t="s">
        <v>145</v>
      </c>
      <c r="AU1704" s="227" t="s">
        <v>150</v>
      </c>
      <c r="AY1704" s="17" t="s">
        <v>142</v>
      </c>
      <c r="BE1704" s="228">
        <f>IF(N1704="základní",J1704,0)</f>
        <v>0</v>
      </c>
      <c r="BF1704" s="228">
        <f>IF(N1704="snížená",J1704,0)</f>
        <v>0</v>
      </c>
      <c r="BG1704" s="228">
        <f>IF(N1704="zákl. přenesená",J1704,0)</f>
        <v>0</v>
      </c>
      <c r="BH1704" s="228">
        <f>IF(N1704="sníž. přenesená",J1704,0)</f>
        <v>0</v>
      </c>
      <c r="BI1704" s="228">
        <f>IF(N1704="nulová",J1704,0)</f>
        <v>0</v>
      </c>
      <c r="BJ1704" s="17" t="s">
        <v>150</v>
      </c>
      <c r="BK1704" s="228">
        <f>ROUND(I1704*H1704,2)</f>
        <v>0</v>
      </c>
      <c r="BL1704" s="17" t="s">
        <v>265</v>
      </c>
      <c r="BM1704" s="227" t="s">
        <v>1723</v>
      </c>
    </row>
    <row r="1705" s="13" customFormat="1">
      <c r="A1705" s="13"/>
      <c r="B1705" s="229"/>
      <c r="C1705" s="230"/>
      <c r="D1705" s="231" t="s">
        <v>152</v>
      </c>
      <c r="E1705" s="232" t="s">
        <v>1</v>
      </c>
      <c r="F1705" s="233" t="s">
        <v>1699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152</v>
      </c>
      <c r="AU1705" s="239" t="s">
        <v>150</v>
      </c>
      <c r="AV1705" s="13" t="s">
        <v>81</v>
      </c>
      <c r="AW1705" s="13" t="s">
        <v>30</v>
      </c>
      <c r="AX1705" s="13" t="s">
        <v>73</v>
      </c>
      <c r="AY1705" s="239" t="s">
        <v>142</v>
      </c>
    </row>
    <row r="1706" s="14" customFormat="1">
      <c r="A1706" s="14"/>
      <c r="B1706" s="240"/>
      <c r="C1706" s="241"/>
      <c r="D1706" s="231" t="s">
        <v>152</v>
      </c>
      <c r="E1706" s="242" t="s">
        <v>1</v>
      </c>
      <c r="F1706" s="243" t="s">
        <v>1360</v>
      </c>
      <c r="G1706" s="241"/>
      <c r="H1706" s="244">
        <v>5.242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152</v>
      </c>
      <c r="AU1706" s="250" t="s">
        <v>150</v>
      </c>
      <c r="AV1706" s="14" t="s">
        <v>150</v>
      </c>
      <c r="AW1706" s="14" t="s">
        <v>30</v>
      </c>
      <c r="AX1706" s="14" t="s">
        <v>81</v>
      </c>
      <c r="AY1706" s="250" t="s">
        <v>142</v>
      </c>
    </row>
    <row r="1707" s="2" customFormat="1" ht="24.15" customHeight="1">
      <c r="A1707" s="38"/>
      <c r="B1707" s="39"/>
      <c r="C1707" s="215" t="s">
        <v>1724</v>
      </c>
      <c r="D1707" s="215" t="s">
        <v>145</v>
      </c>
      <c r="E1707" s="216" t="s">
        <v>1725</v>
      </c>
      <c r="F1707" s="217" t="s">
        <v>1726</v>
      </c>
      <c r="G1707" s="218" t="s">
        <v>169</v>
      </c>
      <c r="H1707" s="219">
        <v>17.789000000000001</v>
      </c>
      <c r="I1707" s="220"/>
      <c r="J1707" s="221">
        <f>ROUND(I1707*H1707,2)</f>
        <v>0</v>
      </c>
      <c r="K1707" s="222"/>
      <c r="L1707" s="44"/>
      <c r="M1707" s="223" t="s">
        <v>1</v>
      </c>
      <c r="N1707" s="224" t="s">
        <v>39</v>
      </c>
      <c r="O1707" s="91"/>
      <c r="P1707" s="225">
        <f>O1707*H1707</f>
        <v>0</v>
      </c>
      <c r="Q1707" s="225">
        <v>0.0025000000000000001</v>
      </c>
      <c r="R1707" s="225">
        <f>Q1707*H1707</f>
        <v>0.044472500000000005</v>
      </c>
      <c r="S1707" s="225">
        <v>0</v>
      </c>
      <c r="T1707" s="226">
        <f>S1707*H1707</f>
        <v>0</v>
      </c>
      <c r="U1707" s="38"/>
      <c r="V1707" s="38"/>
      <c r="W1707" s="38"/>
      <c r="X1707" s="38"/>
      <c r="Y1707" s="38"/>
      <c r="Z1707" s="38"/>
      <c r="AA1707" s="38"/>
      <c r="AB1707" s="38"/>
      <c r="AC1707" s="38"/>
      <c r="AD1707" s="38"/>
      <c r="AE1707" s="38"/>
      <c r="AR1707" s="227" t="s">
        <v>265</v>
      </c>
      <c r="AT1707" s="227" t="s">
        <v>145</v>
      </c>
      <c r="AU1707" s="227" t="s">
        <v>150</v>
      </c>
      <c r="AY1707" s="17" t="s">
        <v>142</v>
      </c>
      <c r="BE1707" s="228">
        <f>IF(N1707="základní",J1707,0)</f>
        <v>0</v>
      </c>
      <c r="BF1707" s="228">
        <f>IF(N1707="snížená",J1707,0)</f>
        <v>0</v>
      </c>
      <c r="BG1707" s="228">
        <f>IF(N1707="zákl. přenesená",J1707,0)</f>
        <v>0</v>
      </c>
      <c r="BH1707" s="228">
        <f>IF(N1707="sníž. přenesená",J1707,0)</f>
        <v>0</v>
      </c>
      <c r="BI1707" s="228">
        <f>IF(N1707="nulová",J1707,0)</f>
        <v>0</v>
      </c>
      <c r="BJ1707" s="17" t="s">
        <v>150</v>
      </c>
      <c r="BK1707" s="228">
        <f>ROUND(I1707*H1707,2)</f>
        <v>0</v>
      </c>
      <c r="BL1707" s="17" t="s">
        <v>265</v>
      </c>
      <c r="BM1707" s="227" t="s">
        <v>1727</v>
      </c>
    </row>
    <row r="1708" s="13" customFormat="1">
      <c r="A1708" s="13"/>
      <c r="B1708" s="229"/>
      <c r="C1708" s="230"/>
      <c r="D1708" s="231" t="s">
        <v>152</v>
      </c>
      <c r="E1708" s="232" t="s">
        <v>1</v>
      </c>
      <c r="F1708" s="233" t="s">
        <v>193</v>
      </c>
      <c r="G1708" s="230"/>
      <c r="H1708" s="232" t="s">
        <v>1</v>
      </c>
      <c r="I1708" s="234"/>
      <c r="J1708" s="230"/>
      <c r="K1708" s="230"/>
      <c r="L1708" s="235"/>
      <c r="M1708" s="236"/>
      <c r="N1708" s="237"/>
      <c r="O1708" s="237"/>
      <c r="P1708" s="237"/>
      <c r="Q1708" s="237"/>
      <c r="R1708" s="237"/>
      <c r="S1708" s="237"/>
      <c r="T1708" s="23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9" t="s">
        <v>152</v>
      </c>
      <c r="AU1708" s="239" t="s">
        <v>150</v>
      </c>
      <c r="AV1708" s="13" t="s">
        <v>81</v>
      </c>
      <c r="AW1708" s="13" t="s">
        <v>30</v>
      </c>
      <c r="AX1708" s="13" t="s">
        <v>73</v>
      </c>
      <c r="AY1708" s="239" t="s">
        <v>142</v>
      </c>
    </row>
    <row r="1709" s="14" customFormat="1">
      <c r="A1709" s="14"/>
      <c r="B1709" s="240"/>
      <c r="C1709" s="241"/>
      <c r="D1709" s="231" t="s">
        <v>152</v>
      </c>
      <c r="E1709" s="242" t="s">
        <v>1</v>
      </c>
      <c r="F1709" s="243" t="s">
        <v>194</v>
      </c>
      <c r="G1709" s="241"/>
      <c r="H1709" s="244">
        <v>13.821999999999999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152</v>
      </c>
      <c r="AU1709" s="250" t="s">
        <v>150</v>
      </c>
      <c r="AV1709" s="14" t="s">
        <v>150</v>
      </c>
      <c r="AW1709" s="14" t="s">
        <v>30</v>
      </c>
      <c r="AX1709" s="14" t="s">
        <v>73</v>
      </c>
      <c r="AY1709" s="250" t="s">
        <v>142</v>
      </c>
    </row>
    <row r="1710" s="13" customFormat="1">
      <c r="A1710" s="13"/>
      <c r="B1710" s="229"/>
      <c r="C1710" s="230"/>
      <c r="D1710" s="231" t="s">
        <v>152</v>
      </c>
      <c r="E1710" s="232" t="s">
        <v>1</v>
      </c>
      <c r="F1710" s="233" t="s">
        <v>293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152</v>
      </c>
      <c r="AU1710" s="239" t="s">
        <v>150</v>
      </c>
      <c r="AV1710" s="13" t="s">
        <v>81</v>
      </c>
      <c r="AW1710" s="13" t="s">
        <v>30</v>
      </c>
      <c r="AX1710" s="13" t="s">
        <v>73</v>
      </c>
      <c r="AY1710" s="239" t="s">
        <v>142</v>
      </c>
    </row>
    <row r="1711" s="14" customFormat="1">
      <c r="A1711" s="14"/>
      <c r="B1711" s="240"/>
      <c r="C1711" s="241"/>
      <c r="D1711" s="231" t="s">
        <v>152</v>
      </c>
      <c r="E1711" s="242" t="s">
        <v>1</v>
      </c>
      <c r="F1711" s="243" t="s">
        <v>196</v>
      </c>
      <c r="G1711" s="241"/>
      <c r="H1711" s="244">
        <v>3.9670000000000001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152</v>
      </c>
      <c r="AU1711" s="250" t="s">
        <v>150</v>
      </c>
      <c r="AV1711" s="14" t="s">
        <v>150</v>
      </c>
      <c r="AW1711" s="14" t="s">
        <v>30</v>
      </c>
      <c r="AX1711" s="14" t="s">
        <v>73</v>
      </c>
      <c r="AY1711" s="250" t="s">
        <v>142</v>
      </c>
    </row>
    <row r="1712" s="15" customFormat="1">
      <c r="A1712" s="15"/>
      <c r="B1712" s="262"/>
      <c r="C1712" s="263"/>
      <c r="D1712" s="231" t="s">
        <v>152</v>
      </c>
      <c r="E1712" s="264" t="s">
        <v>1</v>
      </c>
      <c r="F1712" s="265" t="s">
        <v>173</v>
      </c>
      <c r="G1712" s="263"/>
      <c r="H1712" s="266">
        <v>17.789000000000001</v>
      </c>
      <c r="I1712" s="267"/>
      <c r="J1712" s="263"/>
      <c r="K1712" s="263"/>
      <c r="L1712" s="268"/>
      <c r="M1712" s="269"/>
      <c r="N1712" s="270"/>
      <c r="O1712" s="270"/>
      <c r="P1712" s="270"/>
      <c r="Q1712" s="270"/>
      <c r="R1712" s="270"/>
      <c r="S1712" s="270"/>
      <c r="T1712" s="271"/>
      <c r="U1712" s="15"/>
      <c r="V1712" s="15"/>
      <c r="W1712" s="15"/>
      <c r="X1712" s="15"/>
      <c r="Y1712" s="15"/>
      <c r="Z1712" s="15"/>
      <c r="AA1712" s="15"/>
      <c r="AB1712" s="15"/>
      <c r="AC1712" s="15"/>
      <c r="AD1712" s="15"/>
      <c r="AE1712" s="15"/>
      <c r="AT1712" s="272" t="s">
        <v>152</v>
      </c>
      <c r="AU1712" s="272" t="s">
        <v>150</v>
      </c>
      <c r="AV1712" s="15" t="s">
        <v>149</v>
      </c>
      <c r="AW1712" s="15" t="s">
        <v>30</v>
      </c>
      <c r="AX1712" s="15" t="s">
        <v>81</v>
      </c>
      <c r="AY1712" s="272" t="s">
        <v>142</v>
      </c>
    </row>
    <row r="1713" s="12" customFormat="1" ht="22.8" customHeight="1">
      <c r="A1713" s="12"/>
      <c r="B1713" s="199"/>
      <c r="C1713" s="200"/>
      <c r="D1713" s="201" t="s">
        <v>72</v>
      </c>
      <c r="E1713" s="213" t="s">
        <v>1728</v>
      </c>
      <c r="F1713" s="213" t="s">
        <v>1729</v>
      </c>
      <c r="G1713" s="200"/>
      <c r="H1713" s="200"/>
      <c r="I1713" s="203"/>
      <c r="J1713" s="214">
        <f>BK1713</f>
        <v>0</v>
      </c>
      <c r="K1713" s="200"/>
      <c r="L1713" s="205"/>
      <c r="M1713" s="206"/>
      <c r="N1713" s="207"/>
      <c r="O1713" s="207"/>
      <c r="P1713" s="208">
        <f>SUM(P1714:P2050)</f>
        <v>0</v>
      </c>
      <c r="Q1713" s="207"/>
      <c r="R1713" s="208">
        <f>SUM(R1714:R2050)</f>
        <v>0.27975928999999999</v>
      </c>
      <c r="S1713" s="207"/>
      <c r="T1713" s="209">
        <f>SUM(T1714:T2050)</f>
        <v>0.087794579999999997</v>
      </c>
      <c r="U1713" s="12"/>
      <c r="V1713" s="12"/>
      <c r="W1713" s="12"/>
      <c r="X1713" s="12"/>
      <c r="Y1713" s="12"/>
      <c r="Z1713" s="12"/>
      <c r="AA1713" s="12"/>
      <c r="AB1713" s="12"/>
      <c r="AC1713" s="12"/>
      <c r="AD1713" s="12"/>
      <c r="AE1713" s="12"/>
      <c r="AR1713" s="210" t="s">
        <v>150</v>
      </c>
      <c r="AT1713" s="211" t="s">
        <v>72</v>
      </c>
      <c r="AU1713" s="211" t="s">
        <v>81</v>
      </c>
      <c r="AY1713" s="210" t="s">
        <v>142</v>
      </c>
      <c r="BK1713" s="212">
        <f>SUM(BK1714:BK2050)</f>
        <v>0</v>
      </c>
    </row>
    <row r="1714" s="2" customFormat="1" ht="24.15" customHeight="1">
      <c r="A1714" s="38"/>
      <c r="B1714" s="39"/>
      <c r="C1714" s="215" t="s">
        <v>1730</v>
      </c>
      <c r="D1714" s="215" t="s">
        <v>145</v>
      </c>
      <c r="E1714" s="216" t="s">
        <v>1731</v>
      </c>
      <c r="F1714" s="217" t="s">
        <v>1732</v>
      </c>
      <c r="G1714" s="218" t="s">
        <v>169</v>
      </c>
      <c r="H1714" s="219">
        <v>303.036</v>
      </c>
      <c r="I1714" s="220"/>
      <c r="J1714" s="221">
        <f>ROUND(I1714*H1714,2)</f>
        <v>0</v>
      </c>
      <c r="K1714" s="222"/>
      <c r="L1714" s="44"/>
      <c r="M1714" s="223" t="s">
        <v>1</v>
      </c>
      <c r="N1714" s="224" t="s">
        <v>39</v>
      </c>
      <c r="O1714" s="91"/>
      <c r="P1714" s="225">
        <f>O1714*H1714</f>
        <v>0</v>
      </c>
      <c r="Q1714" s="225">
        <v>0</v>
      </c>
      <c r="R1714" s="225">
        <f>Q1714*H1714</f>
        <v>0</v>
      </c>
      <c r="S1714" s="225">
        <v>0</v>
      </c>
      <c r="T1714" s="226">
        <f>S1714*H1714</f>
        <v>0</v>
      </c>
      <c r="U1714" s="38"/>
      <c r="V1714" s="38"/>
      <c r="W1714" s="38"/>
      <c r="X1714" s="38"/>
      <c r="Y1714" s="38"/>
      <c r="Z1714" s="38"/>
      <c r="AA1714" s="38"/>
      <c r="AB1714" s="38"/>
      <c r="AC1714" s="38"/>
      <c r="AD1714" s="38"/>
      <c r="AE1714" s="38"/>
      <c r="AR1714" s="227" t="s">
        <v>265</v>
      </c>
      <c r="AT1714" s="227" t="s">
        <v>145</v>
      </c>
      <c r="AU1714" s="227" t="s">
        <v>150</v>
      </c>
      <c r="AY1714" s="17" t="s">
        <v>142</v>
      </c>
      <c r="BE1714" s="228">
        <f>IF(N1714="základní",J1714,0)</f>
        <v>0</v>
      </c>
      <c r="BF1714" s="228">
        <f>IF(N1714="snížená",J1714,0)</f>
        <v>0</v>
      </c>
      <c r="BG1714" s="228">
        <f>IF(N1714="zákl. přenesená",J1714,0)</f>
        <v>0</v>
      </c>
      <c r="BH1714" s="228">
        <f>IF(N1714="sníž. přenesená",J1714,0)</f>
        <v>0</v>
      </c>
      <c r="BI1714" s="228">
        <f>IF(N1714="nulová",J1714,0)</f>
        <v>0</v>
      </c>
      <c r="BJ1714" s="17" t="s">
        <v>150</v>
      </c>
      <c r="BK1714" s="228">
        <f>ROUND(I1714*H1714,2)</f>
        <v>0</v>
      </c>
      <c r="BL1714" s="17" t="s">
        <v>265</v>
      </c>
      <c r="BM1714" s="227" t="s">
        <v>1733</v>
      </c>
    </row>
    <row r="1715" s="13" customFormat="1">
      <c r="A1715" s="13"/>
      <c r="B1715" s="229"/>
      <c r="C1715" s="230"/>
      <c r="D1715" s="231" t="s">
        <v>152</v>
      </c>
      <c r="E1715" s="232" t="s">
        <v>1</v>
      </c>
      <c r="F1715" s="233" t="s">
        <v>1734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152</v>
      </c>
      <c r="AU1715" s="239" t="s">
        <v>150</v>
      </c>
      <c r="AV1715" s="13" t="s">
        <v>81</v>
      </c>
      <c r="AW1715" s="13" t="s">
        <v>30</v>
      </c>
      <c r="AX1715" s="13" t="s">
        <v>73</v>
      </c>
      <c r="AY1715" s="239" t="s">
        <v>142</v>
      </c>
    </row>
    <row r="1716" s="13" customFormat="1">
      <c r="A1716" s="13"/>
      <c r="B1716" s="229"/>
      <c r="C1716" s="230"/>
      <c r="D1716" s="231" t="s">
        <v>152</v>
      </c>
      <c r="E1716" s="232" t="s">
        <v>1</v>
      </c>
      <c r="F1716" s="233" t="s">
        <v>189</v>
      </c>
      <c r="G1716" s="230"/>
      <c r="H1716" s="232" t="s">
        <v>1</v>
      </c>
      <c r="I1716" s="234"/>
      <c r="J1716" s="230"/>
      <c r="K1716" s="230"/>
      <c r="L1716" s="235"/>
      <c r="M1716" s="236"/>
      <c r="N1716" s="237"/>
      <c r="O1716" s="237"/>
      <c r="P1716" s="237"/>
      <c r="Q1716" s="237"/>
      <c r="R1716" s="237"/>
      <c r="S1716" s="237"/>
      <c r="T1716" s="23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9" t="s">
        <v>152</v>
      </c>
      <c r="AU1716" s="239" t="s">
        <v>150</v>
      </c>
      <c r="AV1716" s="13" t="s">
        <v>81</v>
      </c>
      <c r="AW1716" s="13" t="s">
        <v>30</v>
      </c>
      <c r="AX1716" s="13" t="s">
        <v>73</v>
      </c>
      <c r="AY1716" s="239" t="s">
        <v>142</v>
      </c>
    </row>
    <row r="1717" s="14" customFormat="1">
      <c r="A1717" s="14"/>
      <c r="B1717" s="240"/>
      <c r="C1717" s="241"/>
      <c r="D1717" s="231" t="s">
        <v>152</v>
      </c>
      <c r="E1717" s="242" t="s">
        <v>1</v>
      </c>
      <c r="F1717" s="243" t="s">
        <v>190</v>
      </c>
      <c r="G1717" s="241"/>
      <c r="H1717" s="244">
        <v>17.864000000000001</v>
      </c>
      <c r="I1717" s="245"/>
      <c r="J1717" s="241"/>
      <c r="K1717" s="241"/>
      <c r="L1717" s="246"/>
      <c r="M1717" s="247"/>
      <c r="N1717" s="248"/>
      <c r="O1717" s="248"/>
      <c r="P1717" s="248"/>
      <c r="Q1717" s="248"/>
      <c r="R1717" s="248"/>
      <c r="S1717" s="248"/>
      <c r="T1717" s="24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0" t="s">
        <v>152</v>
      </c>
      <c r="AU1717" s="250" t="s">
        <v>150</v>
      </c>
      <c r="AV1717" s="14" t="s">
        <v>150</v>
      </c>
      <c r="AW1717" s="14" t="s">
        <v>30</v>
      </c>
      <c r="AX1717" s="14" t="s">
        <v>73</v>
      </c>
      <c r="AY1717" s="250" t="s">
        <v>142</v>
      </c>
    </row>
    <row r="1718" s="13" customFormat="1">
      <c r="A1718" s="13"/>
      <c r="B1718" s="229"/>
      <c r="C1718" s="230"/>
      <c r="D1718" s="231" t="s">
        <v>152</v>
      </c>
      <c r="E1718" s="232" t="s">
        <v>1</v>
      </c>
      <c r="F1718" s="233" t="s">
        <v>191</v>
      </c>
      <c r="G1718" s="230"/>
      <c r="H1718" s="232" t="s">
        <v>1</v>
      </c>
      <c r="I1718" s="234"/>
      <c r="J1718" s="230"/>
      <c r="K1718" s="230"/>
      <c r="L1718" s="235"/>
      <c r="M1718" s="236"/>
      <c r="N1718" s="237"/>
      <c r="O1718" s="237"/>
      <c r="P1718" s="237"/>
      <c r="Q1718" s="237"/>
      <c r="R1718" s="237"/>
      <c r="S1718" s="237"/>
      <c r="T1718" s="238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39" t="s">
        <v>152</v>
      </c>
      <c r="AU1718" s="239" t="s">
        <v>150</v>
      </c>
      <c r="AV1718" s="13" t="s">
        <v>81</v>
      </c>
      <c r="AW1718" s="13" t="s">
        <v>30</v>
      </c>
      <c r="AX1718" s="13" t="s">
        <v>73</v>
      </c>
      <c r="AY1718" s="239" t="s">
        <v>142</v>
      </c>
    </row>
    <row r="1719" s="14" customFormat="1">
      <c r="A1719" s="14"/>
      <c r="B1719" s="240"/>
      <c r="C1719" s="241"/>
      <c r="D1719" s="231" t="s">
        <v>152</v>
      </c>
      <c r="E1719" s="242" t="s">
        <v>1</v>
      </c>
      <c r="F1719" s="243" t="s">
        <v>192</v>
      </c>
      <c r="G1719" s="241"/>
      <c r="H1719" s="244">
        <v>18.681999999999999</v>
      </c>
      <c r="I1719" s="245"/>
      <c r="J1719" s="241"/>
      <c r="K1719" s="241"/>
      <c r="L1719" s="246"/>
      <c r="M1719" s="247"/>
      <c r="N1719" s="248"/>
      <c r="O1719" s="248"/>
      <c r="P1719" s="248"/>
      <c r="Q1719" s="248"/>
      <c r="R1719" s="248"/>
      <c r="S1719" s="248"/>
      <c r="T1719" s="249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0" t="s">
        <v>152</v>
      </c>
      <c r="AU1719" s="250" t="s">
        <v>150</v>
      </c>
      <c r="AV1719" s="14" t="s">
        <v>150</v>
      </c>
      <c r="AW1719" s="14" t="s">
        <v>30</v>
      </c>
      <c r="AX1719" s="14" t="s">
        <v>73</v>
      </c>
      <c r="AY1719" s="250" t="s">
        <v>142</v>
      </c>
    </row>
    <row r="1720" s="13" customFormat="1">
      <c r="A1720" s="13"/>
      <c r="B1720" s="229"/>
      <c r="C1720" s="230"/>
      <c r="D1720" s="231" t="s">
        <v>152</v>
      </c>
      <c r="E1720" s="232" t="s">
        <v>1</v>
      </c>
      <c r="F1720" s="233" t="s">
        <v>193</v>
      </c>
      <c r="G1720" s="230"/>
      <c r="H1720" s="232" t="s">
        <v>1</v>
      </c>
      <c r="I1720" s="234"/>
      <c r="J1720" s="230"/>
      <c r="K1720" s="230"/>
      <c r="L1720" s="235"/>
      <c r="M1720" s="236"/>
      <c r="N1720" s="237"/>
      <c r="O1720" s="237"/>
      <c r="P1720" s="237"/>
      <c r="Q1720" s="237"/>
      <c r="R1720" s="237"/>
      <c r="S1720" s="237"/>
      <c r="T1720" s="238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39" t="s">
        <v>152</v>
      </c>
      <c r="AU1720" s="239" t="s">
        <v>150</v>
      </c>
      <c r="AV1720" s="13" t="s">
        <v>81</v>
      </c>
      <c r="AW1720" s="13" t="s">
        <v>30</v>
      </c>
      <c r="AX1720" s="13" t="s">
        <v>73</v>
      </c>
      <c r="AY1720" s="239" t="s">
        <v>142</v>
      </c>
    </row>
    <row r="1721" s="14" customFormat="1">
      <c r="A1721" s="14"/>
      <c r="B1721" s="240"/>
      <c r="C1721" s="241"/>
      <c r="D1721" s="231" t="s">
        <v>152</v>
      </c>
      <c r="E1721" s="242" t="s">
        <v>1</v>
      </c>
      <c r="F1721" s="243" t="s">
        <v>194</v>
      </c>
      <c r="G1721" s="241"/>
      <c r="H1721" s="244">
        <v>13.821999999999999</v>
      </c>
      <c r="I1721" s="245"/>
      <c r="J1721" s="241"/>
      <c r="K1721" s="241"/>
      <c r="L1721" s="246"/>
      <c r="M1721" s="247"/>
      <c r="N1721" s="248"/>
      <c r="O1721" s="248"/>
      <c r="P1721" s="248"/>
      <c r="Q1721" s="248"/>
      <c r="R1721" s="248"/>
      <c r="S1721" s="248"/>
      <c r="T1721" s="249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0" t="s">
        <v>152</v>
      </c>
      <c r="AU1721" s="250" t="s">
        <v>150</v>
      </c>
      <c r="AV1721" s="14" t="s">
        <v>150</v>
      </c>
      <c r="AW1721" s="14" t="s">
        <v>30</v>
      </c>
      <c r="AX1721" s="14" t="s">
        <v>73</v>
      </c>
      <c r="AY1721" s="250" t="s">
        <v>142</v>
      </c>
    </row>
    <row r="1722" s="13" customFormat="1">
      <c r="A1722" s="13"/>
      <c r="B1722" s="229"/>
      <c r="C1722" s="230"/>
      <c r="D1722" s="231" t="s">
        <v>152</v>
      </c>
      <c r="E1722" s="232" t="s">
        <v>1</v>
      </c>
      <c r="F1722" s="233" t="s">
        <v>195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152</v>
      </c>
      <c r="AU1722" s="239" t="s">
        <v>150</v>
      </c>
      <c r="AV1722" s="13" t="s">
        <v>81</v>
      </c>
      <c r="AW1722" s="13" t="s">
        <v>30</v>
      </c>
      <c r="AX1722" s="13" t="s">
        <v>73</v>
      </c>
      <c r="AY1722" s="239" t="s">
        <v>142</v>
      </c>
    </row>
    <row r="1723" s="14" customFormat="1">
      <c r="A1723" s="14"/>
      <c r="B1723" s="240"/>
      <c r="C1723" s="241"/>
      <c r="D1723" s="231" t="s">
        <v>152</v>
      </c>
      <c r="E1723" s="242" t="s">
        <v>1</v>
      </c>
      <c r="F1723" s="243" t="s">
        <v>196</v>
      </c>
      <c r="G1723" s="241"/>
      <c r="H1723" s="244">
        <v>3.9670000000000001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152</v>
      </c>
      <c r="AU1723" s="250" t="s">
        <v>150</v>
      </c>
      <c r="AV1723" s="14" t="s">
        <v>150</v>
      </c>
      <c r="AW1723" s="14" t="s">
        <v>30</v>
      </c>
      <c r="AX1723" s="14" t="s">
        <v>73</v>
      </c>
      <c r="AY1723" s="250" t="s">
        <v>142</v>
      </c>
    </row>
    <row r="1724" s="13" customFormat="1">
      <c r="A1724" s="13"/>
      <c r="B1724" s="229"/>
      <c r="C1724" s="230"/>
      <c r="D1724" s="231" t="s">
        <v>152</v>
      </c>
      <c r="E1724" s="232" t="s">
        <v>1</v>
      </c>
      <c r="F1724" s="233" t="s">
        <v>197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152</v>
      </c>
      <c r="AU1724" s="239" t="s">
        <v>150</v>
      </c>
      <c r="AV1724" s="13" t="s">
        <v>81</v>
      </c>
      <c r="AW1724" s="13" t="s">
        <v>30</v>
      </c>
      <c r="AX1724" s="13" t="s">
        <v>73</v>
      </c>
      <c r="AY1724" s="239" t="s">
        <v>142</v>
      </c>
    </row>
    <row r="1725" s="14" customFormat="1">
      <c r="A1725" s="14"/>
      <c r="B1725" s="240"/>
      <c r="C1725" s="241"/>
      <c r="D1725" s="231" t="s">
        <v>152</v>
      </c>
      <c r="E1725" s="242" t="s">
        <v>1</v>
      </c>
      <c r="F1725" s="243" t="s">
        <v>198</v>
      </c>
      <c r="G1725" s="241"/>
      <c r="H1725" s="244">
        <v>2.7120000000000002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152</v>
      </c>
      <c r="AU1725" s="250" t="s">
        <v>150</v>
      </c>
      <c r="AV1725" s="14" t="s">
        <v>150</v>
      </c>
      <c r="AW1725" s="14" t="s">
        <v>30</v>
      </c>
      <c r="AX1725" s="14" t="s">
        <v>73</v>
      </c>
      <c r="AY1725" s="250" t="s">
        <v>142</v>
      </c>
    </row>
    <row r="1726" s="13" customFormat="1">
      <c r="A1726" s="13"/>
      <c r="B1726" s="229"/>
      <c r="C1726" s="230"/>
      <c r="D1726" s="231" t="s">
        <v>152</v>
      </c>
      <c r="E1726" s="232" t="s">
        <v>1</v>
      </c>
      <c r="F1726" s="233" t="s">
        <v>199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152</v>
      </c>
      <c r="AU1726" s="239" t="s">
        <v>150</v>
      </c>
      <c r="AV1726" s="13" t="s">
        <v>81</v>
      </c>
      <c r="AW1726" s="13" t="s">
        <v>30</v>
      </c>
      <c r="AX1726" s="13" t="s">
        <v>73</v>
      </c>
      <c r="AY1726" s="239" t="s">
        <v>142</v>
      </c>
    </row>
    <row r="1727" s="14" customFormat="1">
      <c r="A1727" s="14"/>
      <c r="B1727" s="240"/>
      <c r="C1727" s="241"/>
      <c r="D1727" s="231" t="s">
        <v>152</v>
      </c>
      <c r="E1727" s="242" t="s">
        <v>1</v>
      </c>
      <c r="F1727" s="243" t="s">
        <v>200</v>
      </c>
      <c r="G1727" s="241"/>
      <c r="H1727" s="244">
        <v>9.6669999999999998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152</v>
      </c>
      <c r="AU1727" s="250" t="s">
        <v>150</v>
      </c>
      <c r="AV1727" s="14" t="s">
        <v>150</v>
      </c>
      <c r="AW1727" s="14" t="s">
        <v>30</v>
      </c>
      <c r="AX1727" s="14" t="s">
        <v>73</v>
      </c>
      <c r="AY1727" s="250" t="s">
        <v>142</v>
      </c>
    </row>
    <row r="1728" s="13" customFormat="1">
      <c r="A1728" s="13"/>
      <c r="B1728" s="229"/>
      <c r="C1728" s="230"/>
      <c r="D1728" s="231" t="s">
        <v>152</v>
      </c>
      <c r="E1728" s="232" t="s">
        <v>1</v>
      </c>
      <c r="F1728" s="233" t="s">
        <v>201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152</v>
      </c>
      <c r="AU1728" s="239" t="s">
        <v>150</v>
      </c>
      <c r="AV1728" s="13" t="s">
        <v>81</v>
      </c>
      <c r="AW1728" s="13" t="s">
        <v>30</v>
      </c>
      <c r="AX1728" s="13" t="s">
        <v>73</v>
      </c>
      <c r="AY1728" s="239" t="s">
        <v>142</v>
      </c>
    </row>
    <row r="1729" s="14" customFormat="1">
      <c r="A1729" s="14"/>
      <c r="B1729" s="240"/>
      <c r="C1729" s="241"/>
      <c r="D1729" s="231" t="s">
        <v>152</v>
      </c>
      <c r="E1729" s="242" t="s">
        <v>1</v>
      </c>
      <c r="F1729" s="243" t="s">
        <v>202</v>
      </c>
      <c r="G1729" s="241"/>
      <c r="H1729" s="244">
        <v>4.5069999999999997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152</v>
      </c>
      <c r="AU1729" s="250" t="s">
        <v>150</v>
      </c>
      <c r="AV1729" s="14" t="s">
        <v>150</v>
      </c>
      <c r="AW1729" s="14" t="s">
        <v>30</v>
      </c>
      <c r="AX1729" s="14" t="s">
        <v>73</v>
      </c>
      <c r="AY1729" s="250" t="s">
        <v>142</v>
      </c>
    </row>
    <row r="1730" s="13" customFormat="1">
      <c r="A1730" s="13"/>
      <c r="B1730" s="229"/>
      <c r="C1730" s="230"/>
      <c r="D1730" s="231" t="s">
        <v>152</v>
      </c>
      <c r="E1730" s="232" t="s">
        <v>1</v>
      </c>
      <c r="F1730" s="233" t="s">
        <v>203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152</v>
      </c>
      <c r="AU1730" s="239" t="s">
        <v>150</v>
      </c>
      <c r="AV1730" s="13" t="s">
        <v>81</v>
      </c>
      <c r="AW1730" s="13" t="s">
        <v>30</v>
      </c>
      <c r="AX1730" s="13" t="s">
        <v>73</v>
      </c>
      <c r="AY1730" s="239" t="s">
        <v>142</v>
      </c>
    </row>
    <row r="1731" s="14" customFormat="1">
      <c r="A1731" s="14"/>
      <c r="B1731" s="240"/>
      <c r="C1731" s="241"/>
      <c r="D1731" s="231" t="s">
        <v>152</v>
      </c>
      <c r="E1731" s="242" t="s">
        <v>1</v>
      </c>
      <c r="F1731" s="243" t="s">
        <v>204</v>
      </c>
      <c r="G1731" s="241"/>
      <c r="H1731" s="244">
        <v>1.5900000000000001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152</v>
      </c>
      <c r="AU1731" s="250" t="s">
        <v>150</v>
      </c>
      <c r="AV1731" s="14" t="s">
        <v>150</v>
      </c>
      <c r="AW1731" s="14" t="s">
        <v>30</v>
      </c>
      <c r="AX1731" s="14" t="s">
        <v>73</v>
      </c>
      <c r="AY1731" s="250" t="s">
        <v>142</v>
      </c>
    </row>
    <row r="1732" s="13" customFormat="1">
      <c r="A1732" s="13"/>
      <c r="B1732" s="229"/>
      <c r="C1732" s="230"/>
      <c r="D1732" s="231" t="s">
        <v>152</v>
      </c>
      <c r="E1732" s="232" t="s">
        <v>1</v>
      </c>
      <c r="F1732" s="233" t="s">
        <v>245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152</v>
      </c>
      <c r="AU1732" s="239" t="s">
        <v>150</v>
      </c>
      <c r="AV1732" s="13" t="s">
        <v>81</v>
      </c>
      <c r="AW1732" s="13" t="s">
        <v>30</v>
      </c>
      <c r="AX1732" s="13" t="s">
        <v>73</v>
      </c>
      <c r="AY1732" s="239" t="s">
        <v>142</v>
      </c>
    </row>
    <row r="1733" s="13" customFormat="1">
      <c r="A1733" s="13"/>
      <c r="B1733" s="229"/>
      <c r="C1733" s="230"/>
      <c r="D1733" s="231" t="s">
        <v>152</v>
      </c>
      <c r="E1733" s="232" t="s">
        <v>1</v>
      </c>
      <c r="F1733" s="233" t="s">
        <v>189</v>
      </c>
      <c r="G1733" s="230"/>
      <c r="H1733" s="232" t="s">
        <v>1</v>
      </c>
      <c r="I1733" s="234"/>
      <c r="J1733" s="230"/>
      <c r="K1733" s="230"/>
      <c r="L1733" s="235"/>
      <c r="M1733" s="236"/>
      <c r="N1733" s="237"/>
      <c r="O1733" s="237"/>
      <c r="P1733" s="237"/>
      <c r="Q1733" s="237"/>
      <c r="R1733" s="237"/>
      <c r="S1733" s="237"/>
      <c r="T1733" s="238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39" t="s">
        <v>152</v>
      </c>
      <c r="AU1733" s="239" t="s">
        <v>150</v>
      </c>
      <c r="AV1733" s="13" t="s">
        <v>81</v>
      </c>
      <c r="AW1733" s="13" t="s">
        <v>30</v>
      </c>
      <c r="AX1733" s="13" t="s">
        <v>73</v>
      </c>
      <c r="AY1733" s="239" t="s">
        <v>142</v>
      </c>
    </row>
    <row r="1734" s="14" customFormat="1">
      <c r="A1734" s="14"/>
      <c r="B1734" s="240"/>
      <c r="C1734" s="241"/>
      <c r="D1734" s="231" t="s">
        <v>152</v>
      </c>
      <c r="E1734" s="242" t="s">
        <v>1</v>
      </c>
      <c r="F1734" s="243" t="s">
        <v>246</v>
      </c>
      <c r="G1734" s="241"/>
      <c r="H1734" s="244">
        <v>46.070999999999998</v>
      </c>
      <c r="I1734" s="245"/>
      <c r="J1734" s="241"/>
      <c r="K1734" s="241"/>
      <c r="L1734" s="246"/>
      <c r="M1734" s="247"/>
      <c r="N1734" s="248"/>
      <c r="O1734" s="248"/>
      <c r="P1734" s="248"/>
      <c r="Q1734" s="248"/>
      <c r="R1734" s="248"/>
      <c r="S1734" s="248"/>
      <c r="T1734" s="249"/>
      <c r="U1734" s="14"/>
      <c r="V1734" s="14"/>
      <c r="W1734" s="14"/>
      <c r="X1734" s="14"/>
      <c r="Y1734" s="14"/>
      <c r="Z1734" s="14"/>
      <c r="AA1734" s="14"/>
      <c r="AB1734" s="14"/>
      <c r="AC1734" s="14"/>
      <c r="AD1734" s="14"/>
      <c r="AE1734" s="14"/>
      <c r="AT1734" s="250" t="s">
        <v>152</v>
      </c>
      <c r="AU1734" s="250" t="s">
        <v>150</v>
      </c>
      <c r="AV1734" s="14" t="s">
        <v>150</v>
      </c>
      <c r="AW1734" s="14" t="s">
        <v>30</v>
      </c>
      <c r="AX1734" s="14" t="s">
        <v>73</v>
      </c>
      <c r="AY1734" s="250" t="s">
        <v>142</v>
      </c>
    </row>
    <row r="1735" s="13" customFormat="1">
      <c r="A1735" s="13"/>
      <c r="B1735" s="229"/>
      <c r="C1735" s="230"/>
      <c r="D1735" s="231" t="s">
        <v>152</v>
      </c>
      <c r="E1735" s="232" t="s">
        <v>1</v>
      </c>
      <c r="F1735" s="233" t="s">
        <v>191</v>
      </c>
      <c r="G1735" s="230"/>
      <c r="H1735" s="232" t="s">
        <v>1</v>
      </c>
      <c r="I1735" s="234"/>
      <c r="J1735" s="230"/>
      <c r="K1735" s="230"/>
      <c r="L1735" s="235"/>
      <c r="M1735" s="236"/>
      <c r="N1735" s="237"/>
      <c r="O1735" s="237"/>
      <c r="P1735" s="237"/>
      <c r="Q1735" s="237"/>
      <c r="R1735" s="237"/>
      <c r="S1735" s="237"/>
      <c r="T1735" s="238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39" t="s">
        <v>152</v>
      </c>
      <c r="AU1735" s="239" t="s">
        <v>150</v>
      </c>
      <c r="AV1735" s="13" t="s">
        <v>81</v>
      </c>
      <c r="AW1735" s="13" t="s">
        <v>30</v>
      </c>
      <c r="AX1735" s="13" t="s">
        <v>73</v>
      </c>
      <c r="AY1735" s="239" t="s">
        <v>142</v>
      </c>
    </row>
    <row r="1736" s="14" customFormat="1">
      <c r="A1736" s="14"/>
      <c r="B1736" s="240"/>
      <c r="C1736" s="241"/>
      <c r="D1736" s="231" t="s">
        <v>152</v>
      </c>
      <c r="E1736" s="242" t="s">
        <v>1</v>
      </c>
      <c r="F1736" s="243" t="s">
        <v>247</v>
      </c>
      <c r="G1736" s="241"/>
      <c r="H1736" s="244">
        <v>50.104999999999997</v>
      </c>
      <c r="I1736" s="245"/>
      <c r="J1736" s="241"/>
      <c r="K1736" s="241"/>
      <c r="L1736" s="246"/>
      <c r="M1736" s="247"/>
      <c r="N1736" s="248"/>
      <c r="O1736" s="248"/>
      <c r="P1736" s="248"/>
      <c r="Q1736" s="248"/>
      <c r="R1736" s="248"/>
      <c r="S1736" s="248"/>
      <c r="T1736" s="249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0" t="s">
        <v>152</v>
      </c>
      <c r="AU1736" s="250" t="s">
        <v>150</v>
      </c>
      <c r="AV1736" s="14" t="s">
        <v>150</v>
      </c>
      <c r="AW1736" s="14" t="s">
        <v>30</v>
      </c>
      <c r="AX1736" s="14" t="s">
        <v>73</v>
      </c>
      <c r="AY1736" s="250" t="s">
        <v>142</v>
      </c>
    </row>
    <row r="1737" s="14" customFormat="1">
      <c r="A1737" s="14"/>
      <c r="B1737" s="240"/>
      <c r="C1737" s="241"/>
      <c r="D1737" s="231" t="s">
        <v>152</v>
      </c>
      <c r="E1737" s="242" t="s">
        <v>1</v>
      </c>
      <c r="F1737" s="243" t="s">
        <v>248</v>
      </c>
      <c r="G1737" s="241"/>
      <c r="H1737" s="244">
        <v>-1.3999999999999999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152</v>
      </c>
      <c r="AU1737" s="250" t="s">
        <v>150</v>
      </c>
      <c r="AV1737" s="14" t="s">
        <v>150</v>
      </c>
      <c r="AW1737" s="14" t="s">
        <v>30</v>
      </c>
      <c r="AX1737" s="14" t="s">
        <v>73</v>
      </c>
      <c r="AY1737" s="250" t="s">
        <v>142</v>
      </c>
    </row>
    <row r="1738" s="13" customFormat="1">
      <c r="A1738" s="13"/>
      <c r="B1738" s="229"/>
      <c r="C1738" s="230"/>
      <c r="D1738" s="231" t="s">
        <v>152</v>
      </c>
      <c r="E1738" s="232" t="s">
        <v>1</v>
      </c>
      <c r="F1738" s="233" t="s">
        <v>193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152</v>
      </c>
      <c r="AU1738" s="239" t="s">
        <v>150</v>
      </c>
      <c r="AV1738" s="13" t="s">
        <v>81</v>
      </c>
      <c r="AW1738" s="13" t="s">
        <v>30</v>
      </c>
      <c r="AX1738" s="13" t="s">
        <v>73</v>
      </c>
      <c r="AY1738" s="239" t="s">
        <v>142</v>
      </c>
    </row>
    <row r="1739" s="14" customFormat="1">
      <c r="A1739" s="14"/>
      <c r="B1739" s="240"/>
      <c r="C1739" s="241"/>
      <c r="D1739" s="231" t="s">
        <v>152</v>
      </c>
      <c r="E1739" s="242" t="s">
        <v>1</v>
      </c>
      <c r="F1739" s="243" t="s">
        <v>249</v>
      </c>
      <c r="G1739" s="241"/>
      <c r="H1739" s="244">
        <v>47.619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152</v>
      </c>
      <c r="AU1739" s="250" t="s">
        <v>150</v>
      </c>
      <c r="AV1739" s="14" t="s">
        <v>150</v>
      </c>
      <c r="AW1739" s="14" t="s">
        <v>30</v>
      </c>
      <c r="AX1739" s="14" t="s">
        <v>73</v>
      </c>
      <c r="AY1739" s="250" t="s">
        <v>142</v>
      </c>
    </row>
    <row r="1740" s="14" customFormat="1">
      <c r="A1740" s="14"/>
      <c r="B1740" s="240"/>
      <c r="C1740" s="241"/>
      <c r="D1740" s="231" t="s">
        <v>152</v>
      </c>
      <c r="E1740" s="242" t="s">
        <v>1</v>
      </c>
      <c r="F1740" s="243" t="s">
        <v>250</v>
      </c>
      <c r="G1740" s="241"/>
      <c r="H1740" s="244">
        <v>-6.7359999999999998</v>
      </c>
      <c r="I1740" s="245"/>
      <c r="J1740" s="241"/>
      <c r="K1740" s="241"/>
      <c r="L1740" s="246"/>
      <c r="M1740" s="247"/>
      <c r="N1740" s="248"/>
      <c r="O1740" s="248"/>
      <c r="P1740" s="248"/>
      <c r="Q1740" s="248"/>
      <c r="R1740" s="248"/>
      <c r="S1740" s="248"/>
      <c r="T1740" s="24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50" t="s">
        <v>152</v>
      </c>
      <c r="AU1740" s="250" t="s">
        <v>150</v>
      </c>
      <c r="AV1740" s="14" t="s">
        <v>150</v>
      </c>
      <c r="AW1740" s="14" t="s">
        <v>30</v>
      </c>
      <c r="AX1740" s="14" t="s">
        <v>73</v>
      </c>
      <c r="AY1740" s="250" t="s">
        <v>142</v>
      </c>
    </row>
    <row r="1741" s="13" customFormat="1">
      <c r="A1741" s="13"/>
      <c r="B1741" s="229"/>
      <c r="C1741" s="230"/>
      <c r="D1741" s="231" t="s">
        <v>152</v>
      </c>
      <c r="E1741" s="232" t="s">
        <v>1</v>
      </c>
      <c r="F1741" s="233" t="s">
        <v>195</v>
      </c>
      <c r="G1741" s="230"/>
      <c r="H1741" s="232" t="s">
        <v>1</v>
      </c>
      <c r="I1741" s="234"/>
      <c r="J1741" s="230"/>
      <c r="K1741" s="230"/>
      <c r="L1741" s="235"/>
      <c r="M1741" s="236"/>
      <c r="N1741" s="237"/>
      <c r="O1741" s="237"/>
      <c r="P1741" s="237"/>
      <c r="Q1741" s="237"/>
      <c r="R1741" s="237"/>
      <c r="S1741" s="237"/>
      <c r="T1741" s="23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39" t="s">
        <v>152</v>
      </c>
      <c r="AU1741" s="239" t="s">
        <v>150</v>
      </c>
      <c r="AV1741" s="13" t="s">
        <v>81</v>
      </c>
      <c r="AW1741" s="13" t="s">
        <v>30</v>
      </c>
      <c r="AX1741" s="13" t="s">
        <v>73</v>
      </c>
      <c r="AY1741" s="239" t="s">
        <v>142</v>
      </c>
    </row>
    <row r="1742" s="14" customFormat="1">
      <c r="A1742" s="14"/>
      <c r="B1742" s="240"/>
      <c r="C1742" s="241"/>
      <c r="D1742" s="231" t="s">
        <v>152</v>
      </c>
      <c r="E1742" s="242" t="s">
        <v>1</v>
      </c>
      <c r="F1742" s="243" t="s">
        <v>251</v>
      </c>
      <c r="G1742" s="241"/>
      <c r="H1742" s="244">
        <v>18.588999999999999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0" t="s">
        <v>152</v>
      </c>
      <c r="AU1742" s="250" t="s">
        <v>150</v>
      </c>
      <c r="AV1742" s="14" t="s">
        <v>150</v>
      </c>
      <c r="AW1742" s="14" t="s">
        <v>30</v>
      </c>
      <c r="AX1742" s="14" t="s">
        <v>73</v>
      </c>
      <c r="AY1742" s="250" t="s">
        <v>142</v>
      </c>
    </row>
    <row r="1743" s="13" customFormat="1">
      <c r="A1743" s="13"/>
      <c r="B1743" s="229"/>
      <c r="C1743" s="230"/>
      <c r="D1743" s="231" t="s">
        <v>152</v>
      </c>
      <c r="E1743" s="232" t="s">
        <v>1</v>
      </c>
      <c r="F1743" s="233" t="s">
        <v>197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152</v>
      </c>
      <c r="AU1743" s="239" t="s">
        <v>150</v>
      </c>
      <c r="AV1743" s="13" t="s">
        <v>81</v>
      </c>
      <c r="AW1743" s="13" t="s">
        <v>30</v>
      </c>
      <c r="AX1743" s="13" t="s">
        <v>73</v>
      </c>
      <c r="AY1743" s="239" t="s">
        <v>142</v>
      </c>
    </row>
    <row r="1744" s="14" customFormat="1">
      <c r="A1744" s="14"/>
      <c r="B1744" s="240"/>
      <c r="C1744" s="241"/>
      <c r="D1744" s="231" t="s">
        <v>152</v>
      </c>
      <c r="E1744" s="242" t="s">
        <v>1</v>
      </c>
      <c r="F1744" s="243" t="s">
        <v>252</v>
      </c>
      <c r="G1744" s="241"/>
      <c r="H1744" s="244">
        <v>19.891999999999999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152</v>
      </c>
      <c r="AU1744" s="250" t="s">
        <v>150</v>
      </c>
      <c r="AV1744" s="14" t="s">
        <v>150</v>
      </c>
      <c r="AW1744" s="14" t="s">
        <v>30</v>
      </c>
      <c r="AX1744" s="14" t="s">
        <v>73</v>
      </c>
      <c r="AY1744" s="250" t="s">
        <v>142</v>
      </c>
    </row>
    <row r="1745" s="13" customFormat="1">
      <c r="A1745" s="13"/>
      <c r="B1745" s="229"/>
      <c r="C1745" s="230"/>
      <c r="D1745" s="231" t="s">
        <v>152</v>
      </c>
      <c r="E1745" s="232" t="s">
        <v>1</v>
      </c>
      <c r="F1745" s="233" t="s">
        <v>199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152</v>
      </c>
      <c r="AU1745" s="239" t="s">
        <v>150</v>
      </c>
      <c r="AV1745" s="13" t="s">
        <v>81</v>
      </c>
      <c r="AW1745" s="13" t="s">
        <v>30</v>
      </c>
      <c r="AX1745" s="13" t="s">
        <v>73</v>
      </c>
      <c r="AY1745" s="239" t="s">
        <v>142</v>
      </c>
    </row>
    <row r="1746" s="14" customFormat="1">
      <c r="A1746" s="14"/>
      <c r="B1746" s="240"/>
      <c r="C1746" s="241"/>
      <c r="D1746" s="231" t="s">
        <v>152</v>
      </c>
      <c r="E1746" s="242" t="s">
        <v>1</v>
      </c>
      <c r="F1746" s="243" t="s">
        <v>253</v>
      </c>
      <c r="G1746" s="241"/>
      <c r="H1746" s="244">
        <v>37.828000000000003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152</v>
      </c>
      <c r="AU1746" s="250" t="s">
        <v>150</v>
      </c>
      <c r="AV1746" s="14" t="s">
        <v>150</v>
      </c>
      <c r="AW1746" s="14" t="s">
        <v>30</v>
      </c>
      <c r="AX1746" s="14" t="s">
        <v>73</v>
      </c>
      <c r="AY1746" s="250" t="s">
        <v>142</v>
      </c>
    </row>
    <row r="1747" s="13" customFormat="1">
      <c r="A1747" s="13"/>
      <c r="B1747" s="229"/>
      <c r="C1747" s="230"/>
      <c r="D1747" s="231" t="s">
        <v>152</v>
      </c>
      <c r="E1747" s="232" t="s">
        <v>1</v>
      </c>
      <c r="F1747" s="233" t="s">
        <v>201</v>
      </c>
      <c r="G1747" s="230"/>
      <c r="H1747" s="232" t="s">
        <v>1</v>
      </c>
      <c r="I1747" s="234"/>
      <c r="J1747" s="230"/>
      <c r="K1747" s="230"/>
      <c r="L1747" s="235"/>
      <c r="M1747" s="236"/>
      <c r="N1747" s="237"/>
      <c r="O1747" s="237"/>
      <c r="P1747" s="237"/>
      <c r="Q1747" s="237"/>
      <c r="R1747" s="237"/>
      <c r="S1747" s="237"/>
      <c r="T1747" s="238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9" t="s">
        <v>152</v>
      </c>
      <c r="AU1747" s="239" t="s">
        <v>150</v>
      </c>
      <c r="AV1747" s="13" t="s">
        <v>81</v>
      </c>
      <c r="AW1747" s="13" t="s">
        <v>30</v>
      </c>
      <c r="AX1747" s="13" t="s">
        <v>73</v>
      </c>
      <c r="AY1747" s="239" t="s">
        <v>142</v>
      </c>
    </row>
    <row r="1748" s="14" customFormat="1">
      <c r="A1748" s="14"/>
      <c r="B1748" s="240"/>
      <c r="C1748" s="241"/>
      <c r="D1748" s="231" t="s">
        <v>152</v>
      </c>
      <c r="E1748" s="242" t="s">
        <v>1</v>
      </c>
      <c r="F1748" s="243" t="s">
        <v>254</v>
      </c>
      <c r="G1748" s="241"/>
      <c r="H1748" s="244">
        <v>28.436</v>
      </c>
      <c r="I1748" s="245"/>
      <c r="J1748" s="241"/>
      <c r="K1748" s="241"/>
      <c r="L1748" s="246"/>
      <c r="M1748" s="247"/>
      <c r="N1748" s="248"/>
      <c r="O1748" s="248"/>
      <c r="P1748" s="248"/>
      <c r="Q1748" s="248"/>
      <c r="R1748" s="248"/>
      <c r="S1748" s="248"/>
      <c r="T1748" s="24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0" t="s">
        <v>152</v>
      </c>
      <c r="AU1748" s="250" t="s">
        <v>150</v>
      </c>
      <c r="AV1748" s="14" t="s">
        <v>150</v>
      </c>
      <c r="AW1748" s="14" t="s">
        <v>30</v>
      </c>
      <c r="AX1748" s="14" t="s">
        <v>73</v>
      </c>
      <c r="AY1748" s="250" t="s">
        <v>142</v>
      </c>
    </row>
    <row r="1749" s="14" customFormat="1">
      <c r="A1749" s="14"/>
      <c r="B1749" s="240"/>
      <c r="C1749" s="241"/>
      <c r="D1749" s="231" t="s">
        <v>152</v>
      </c>
      <c r="E1749" s="242" t="s">
        <v>1</v>
      </c>
      <c r="F1749" s="243" t="s">
        <v>255</v>
      </c>
      <c r="G1749" s="241"/>
      <c r="H1749" s="244">
        <v>2.8239999999999998</v>
      </c>
      <c r="I1749" s="245"/>
      <c r="J1749" s="241"/>
      <c r="K1749" s="241"/>
      <c r="L1749" s="246"/>
      <c r="M1749" s="247"/>
      <c r="N1749" s="248"/>
      <c r="O1749" s="248"/>
      <c r="P1749" s="248"/>
      <c r="Q1749" s="248"/>
      <c r="R1749" s="248"/>
      <c r="S1749" s="248"/>
      <c r="T1749" s="249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0" t="s">
        <v>152</v>
      </c>
      <c r="AU1749" s="250" t="s">
        <v>150</v>
      </c>
      <c r="AV1749" s="14" t="s">
        <v>150</v>
      </c>
      <c r="AW1749" s="14" t="s">
        <v>30</v>
      </c>
      <c r="AX1749" s="14" t="s">
        <v>73</v>
      </c>
      <c r="AY1749" s="250" t="s">
        <v>142</v>
      </c>
    </row>
    <row r="1750" s="13" customFormat="1">
      <c r="A1750" s="13"/>
      <c r="B1750" s="229"/>
      <c r="C1750" s="230"/>
      <c r="D1750" s="231" t="s">
        <v>152</v>
      </c>
      <c r="E1750" s="232" t="s">
        <v>1</v>
      </c>
      <c r="F1750" s="233" t="s">
        <v>203</v>
      </c>
      <c r="G1750" s="230"/>
      <c r="H1750" s="232" t="s">
        <v>1</v>
      </c>
      <c r="I1750" s="234"/>
      <c r="J1750" s="230"/>
      <c r="K1750" s="230"/>
      <c r="L1750" s="235"/>
      <c r="M1750" s="236"/>
      <c r="N1750" s="237"/>
      <c r="O1750" s="237"/>
      <c r="P1750" s="237"/>
      <c r="Q1750" s="237"/>
      <c r="R1750" s="237"/>
      <c r="S1750" s="237"/>
      <c r="T1750" s="23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9" t="s">
        <v>152</v>
      </c>
      <c r="AU1750" s="239" t="s">
        <v>150</v>
      </c>
      <c r="AV1750" s="13" t="s">
        <v>81</v>
      </c>
      <c r="AW1750" s="13" t="s">
        <v>30</v>
      </c>
      <c r="AX1750" s="13" t="s">
        <v>73</v>
      </c>
      <c r="AY1750" s="239" t="s">
        <v>142</v>
      </c>
    </row>
    <row r="1751" s="14" customFormat="1">
      <c r="A1751" s="14"/>
      <c r="B1751" s="240"/>
      <c r="C1751" s="241"/>
      <c r="D1751" s="231" t="s">
        <v>152</v>
      </c>
      <c r="E1751" s="242" t="s">
        <v>1</v>
      </c>
      <c r="F1751" s="243" t="s">
        <v>256</v>
      </c>
      <c r="G1751" s="241"/>
      <c r="H1751" s="244">
        <v>15.51</v>
      </c>
      <c r="I1751" s="245"/>
      <c r="J1751" s="241"/>
      <c r="K1751" s="241"/>
      <c r="L1751" s="246"/>
      <c r="M1751" s="247"/>
      <c r="N1751" s="248"/>
      <c r="O1751" s="248"/>
      <c r="P1751" s="248"/>
      <c r="Q1751" s="248"/>
      <c r="R1751" s="248"/>
      <c r="S1751" s="248"/>
      <c r="T1751" s="24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0" t="s">
        <v>152</v>
      </c>
      <c r="AU1751" s="250" t="s">
        <v>150</v>
      </c>
      <c r="AV1751" s="14" t="s">
        <v>150</v>
      </c>
      <c r="AW1751" s="14" t="s">
        <v>30</v>
      </c>
      <c r="AX1751" s="14" t="s">
        <v>73</v>
      </c>
      <c r="AY1751" s="250" t="s">
        <v>142</v>
      </c>
    </row>
    <row r="1752" s="13" customFormat="1">
      <c r="A1752" s="13"/>
      <c r="B1752" s="229"/>
      <c r="C1752" s="230"/>
      <c r="D1752" s="231" t="s">
        <v>152</v>
      </c>
      <c r="E1752" s="232" t="s">
        <v>1</v>
      </c>
      <c r="F1752" s="233" t="s">
        <v>257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152</v>
      </c>
      <c r="AU1752" s="239" t="s">
        <v>150</v>
      </c>
      <c r="AV1752" s="13" t="s">
        <v>81</v>
      </c>
      <c r="AW1752" s="13" t="s">
        <v>30</v>
      </c>
      <c r="AX1752" s="13" t="s">
        <v>73</v>
      </c>
      <c r="AY1752" s="239" t="s">
        <v>142</v>
      </c>
    </row>
    <row r="1753" s="13" customFormat="1">
      <c r="A1753" s="13"/>
      <c r="B1753" s="229"/>
      <c r="C1753" s="230"/>
      <c r="D1753" s="231" t="s">
        <v>152</v>
      </c>
      <c r="E1753" s="232" t="s">
        <v>1</v>
      </c>
      <c r="F1753" s="233" t="s">
        <v>193</v>
      </c>
      <c r="G1753" s="230"/>
      <c r="H1753" s="232" t="s">
        <v>1</v>
      </c>
      <c r="I1753" s="234"/>
      <c r="J1753" s="230"/>
      <c r="K1753" s="230"/>
      <c r="L1753" s="235"/>
      <c r="M1753" s="236"/>
      <c r="N1753" s="237"/>
      <c r="O1753" s="237"/>
      <c r="P1753" s="237"/>
      <c r="Q1753" s="237"/>
      <c r="R1753" s="237"/>
      <c r="S1753" s="237"/>
      <c r="T1753" s="23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39" t="s">
        <v>152</v>
      </c>
      <c r="AU1753" s="239" t="s">
        <v>150</v>
      </c>
      <c r="AV1753" s="13" t="s">
        <v>81</v>
      </c>
      <c r="AW1753" s="13" t="s">
        <v>30</v>
      </c>
      <c r="AX1753" s="13" t="s">
        <v>73</v>
      </c>
      <c r="AY1753" s="239" t="s">
        <v>142</v>
      </c>
    </row>
    <row r="1754" s="14" customFormat="1">
      <c r="A1754" s="14"/>
      <c r="B1754" s="240"/>
      <c r="C1754" s="241"/>
      <c r="D1754" s="231" t="s">
        <v>152</v>
      </c>
      <c r="E1754" s="242" t="s">
        <v>1</v>
      </c>
      <c r="F1754" s="243" t="s">
        <v>73</v>
      </c>
      <c r="G1754" s="241"/>
      <c r="H1754" s="244">
        <v>0</v>
      </c>
      <c r="I1754" s="245"/>
      <c r="J1754" s="241"/>
      <c r="K1754" s="241"/>
      <c r="L1754" s="246"/>
      <c r="M1754" s="247"/>
      <c r="N1754" s="248"/>
      <c r="O1754" s="248"/>
      <c r="P1754" s="248"/>
      <c r="Q1754" s="248"/>
      <c r="R1754" s="248"/>
      <c r="S1754" s="248"/>
      <c r="T1754" s="24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50" t="s">
        <v>152</v>
      </c>
      <c r="AU1754" s="250" t="s">
        <v>150</v>
      </c>
      <c r="AV1754" s="14" t="s">
        <v>150</v>
      </c>
      <c r="AW1754" s="14" t="s">
        <v>30</v>
      </c>
      <c r="AX1754" s="14" t="s">
        <v>73</v>
      </c>
      <c r="AY1754" s="250" t="s">
        <v>142</v>
      </c>
    </row>
    <row r="1755" s="13" customFormat="1">
      <c r="A1755" s="13"/>
      <c r="B1755" s="229"/>
      <c r="C1755" s="230"/>
      <c r="D1755" s="231" t="s">
        <v>152</v>
      </c>
      <c r="E1755" s="232" t="s">
        <v>1</v>
      </c>
      <c r="F1755" s="233" t="s">
        <v>201</v>
      </c>
      <c r="G1755" s="230"/>
      <c r="H1755" s="232" t="s">
        <v>1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39" t="s">
        <v>152</v>
      </c>
      <c r="AU1755" s="239" t="s">
        <v>150</v>
      </c>
      <c r="AV1755" s="13" t="s">
        <v>81</v>
      </c>
      <c r="AW1755" s="13" t="s">
        <v>30</v>
      </c>
      <c r="AX1755" s="13" t="s">
        <v>73</v>
      </c>
      <c r="AY1755" s="239" t="s">
        <v>142</v>
      </c>
    </row>
    <row r="1756" s="14" customFormat="1">
      <c r="A1756" s="14"/>
      <c r="B1756" s="240"/>
      <c r="C1756" s="241"/>
      <c r="D1756" s="231" t="s">
        <v>152</v>
      </c>
      <c r="E1756" s="242" t="s">
        <v>1</v>
      </c>
      <c r="F1756" s="243" t="s">
        <v>1735</v>
      </c>
      <c r="G1756" s="241"/>
      <c r="H1756" s="244">
        <v>-21.396000000000001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0" t="s">
        <v>152</v>
      </c>
      <c r="AU1756" s="250" t="s">
        <v>150</v>
      </c>
      <c r="AV1756" s="14" t="s">
        <v>150</v>
      </c>
      <c r="AW1756" s="14" t="s">
        <v>30</v>
      </c>
      <c r="AX1756" s="14" t="s">
        <v>73</v>
      </c>
      <c r="AY1756" s="250" t="s">
        <v>142</v>
      </c>
    </row>
    <row r="1757" s="14" customFormat="1">
      <c r="A1757" s="14"/>
      <c r="B1757" s="240"/>
      <c r="C1757" s="241"/>
      <c r="D1757" s="231" t="s">
        <v>152</v>
      </c>
      <c r="E1757" s="242" t="s">
        <v>1</v>
      </c>
      <c r="F1757" s="243" t="s">
        <v>1736</v>
      </c>
      <c r="G1757" s="241"/>
      <c r="H1757" s="244">
        <v>1.8740000000000001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152</v>
      </c>
      <c r="AU1757" s="250" t="s">
        <v>150</v>
      </c>
      <c r="AV1757" s="14" t="s">
        <v>150</v>
      </c>
      <c r="AW1757" s="14" t="s">
        <v>30</v>
      </c>
      <c r="AX1757" s="14" t="s">
        <v>73</v>
      </c>
      <c r="AY1757" s="250" t="s">
        <v>142</v>
      </c>
    </row>
    <row r="1758" s="13" customFormat="1">
      <c r="A1758" s="13"/>
      <c r="B1758" s="229"/>
      <c r="C1758" s="230"/>
      <c r="D1758" s="231" t="s">
        <v>152</v>
      </c>
      <c r="E1758" s="232" t="s">
        <v>1</v>
      </c>
      <c r="F1758" s="233" t="s">
        <v>203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152</v>
      </c>
      <c r="AU1758" s="239" t="s">
        <v>150</v>
      </c>
      <c r="AV1758" s="13" t="s">
        <v>81</v>
      </c>
      <c r="AW1758" s="13" t="s">
        <v>30</v>
      </c>
      <c r="AX1758" s="13" t="s">
        <v>73</v>
      </c>
      <c r="AY1758" s="239" t="s">
        <v>142</v>
      </c>
    </row>
    <row r="1759" s="14" customFormat="1">
      <c r="A1759" s="14"/>
      <c r="B1759" s="240"/>
      <c r="C1759" s="241"/>
      <c r="D1759" s="231" t="s">
        <v>152</v>
      </c>
      <c r="E1759" s="242" t="s">
        <v>1</v>
      </c>
      <c r="F1759" s="243" t="s">
        <v>1737</v>
      </c>
      <c r="G1759" s="241"/>
      <c r="H1759" s="244">
        <v>-8.9909999999999997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152</v>
      </c>
      <c r="AU1759" s="250" t="s">
        <v>150</v>
      </c>
      <c r="AV1759" s="14" t="s">
        <v>150</v>
      </c>
      <c r="AW1759" s="14" t="s">
        <v>30</v>
      </c>
      <c r="AX1759" s="14" t="s">
        <v>73</v>
      </c>
      <c r="AY1759" s="250" t="s">
        <v>142</v>
      </c>
    </row>
    <row r="1760" s="15" customFormat="1">
      <c r="A1760" s="15"/>
      <c r="B1760" s="262"/>
      <c r="C1760" s="263"/>
      <c r="D1760" s="231" t="s">
        <v>152</v>
      </c>
      <c r="E1760" s="264" t="s">
        <v>1</v>
      </c>
      <c r="F1760" s="265" t="s">
        <v>173</v>
      </c>
      <c r="G1760" s="263"/>
      <c r="H1760" s="266">
        <v>303.036</v>
      </c>
      <c r="I1760" s="267"/>
      <c r="J1760" s="263"/>
      <c r="K1760" s="263"/>
      <c r="L1760" s="268"/>
      <c r="M1760" s="269"/>
      <c r="N1760" s="270"/>
      <c r="O1760" s="270"/>
      <c r="P1760" s="270"/>
      <c r="Q1760" s="270"/>
      <c r="R1760" s="270"/>
      <c r="S1760" s="270"/>
      <c r="T1760" s="271"/>
      <c r="U1760" s="15"/>
      <c r="V1760" s="15"/>
      <c r="W1760" s="15"/>
      <c r="X1760" s="15"/>
      <c r="Y1760" s="15"/>
      <c r="Z1760" s="15"/>
      <c r="AA1760" s="15"/>
      <c r="AB1760" s="15"/>
      <c r="AC1760" s="15"/>
      <c r="AD1760" s="15"/>
      <c r="AE1760" s="15"/>
      <c r="AT1760" s="272" t="s">
        <v>152</v>
      </c>
      <c r="AU1760" s="272" t="s">
        <v>150</v>
      </c>
      <c r="AV1760" s="15" t="s">
        <v>149</v>
      </c>
      <c r="AW1760" s="15" t="s">
        <v>30</v>
      </c>
      <c r="AX1760" s="15" t="s">
        <v>81</v>
      </c>
      <c r="AY1760" s="272" t="s">
        <v>142</v>
      </c>
    </row>
    <row r="1761" s="2" customFormat="1" ht="24.15" customHeight="1">
      <c r="A1761" s="38"/>
      <c r="B1761" s="39"/>
      <c r="C1761" s="215" t="s">
        <v>1738</v>
      </c>
      <c r="D1761" s="215" t="s">
        <v>145</v>
      </c>
      <c r="E1761" s="216" t="s">
        <v>1739</v>
      </c>
      <c r="F1761" s="217" t="s">
        <v>1740</v>
      </c>
      <c r="G1761" s="218" t="s">
        <v>169</v>
      </c>
      <c r="H1761" s="219">
        <v>303.036</v>
      </c>
      <c r="I1761" s="220"/>
      <c r="J1761" s="221">
        <f>ROUND(I1761*H1761,2)</f>
        <v>0</v>
      </c>
      <c r="K1761" s="222"/>
      <c r="L1761" s="44"/>
      <c r="M1761" s="223" t="s">
        <v>1</v>
      </c>
      <c r="N1761" s="224" t="s">
        <v>39</v>
      </c>
      <c r="O1761" s="91"/>
      <c r="P1761" s="225">
        <f>O1761*H1761</f>
        <v>0</v>
      </c>
      <c r="Q1761" s="225">
        <v>0</v>
      </c>
      <c r="R1761" s="225">
        <f>Q1761*H1761</f>
        <v>0</v>
      </c>
      <c r="S1761" s="225">
        <v>0.00014999999999999999</v>
      </c>
      <c r="T1761" s="226">
        <f>S1761*H1761</f>
        <v>0.045455399999999993</v>
      </c>
      <c r="U1761" s="38"/>
      <c r="V1761" s="38"/>
      <c r="W1761" s="38"/>
      <c r="X1761" s="38"/>
      <c r="Y1761" s="38"/>
      <c r="Z1761" s="38"/>
      <c r="AA1761" s="38"/>
      <c r="AB1761" s="38"/>
      <c r="AC1761" s="38"/>
      <c r="AD1761" s="38"/>
      <c r="AE1761" s="38"/>
      <c r="AR1761" s="227" t="s">
        <v>265</v>
      </c>
      <c r="AT1761" s="227" t="s">
        <v>145</v>
      </c>
      <c r="AU1761" s="227" t="s">
        <v>150</v>
      </c>
      <c r="AY1761" s="17" t="s">
        <v>142</v>
      </c>
      <c r="BE1761" s="228">
        <f>IF(N1761="základní",J1761,0)</f>
        <v>0</v>
      </c>
      <c r="BF1761" s="228">
        <f>IF(N1761="snížená",J1761,0)</f>
        <v>0</v>
      </c>
      <c r="BG1761" s="228">
        <f>IF(N1761="zákl. přenesená",J1761,0)</f>
        <v>0</v>
      </c>
      <c r="BH1761" s="228">
        <f>IF(N1761="sníž. přenesená",J1761,0)</f>
        <v>0</v>
      </c>
      <c r="BI1761" s="228">
        <f>IF(N1761="nulová",J1761,0)</f>
        <v>0</v>
      </c>
      <c r="BJ1761" s="17" t="s">
        <v>150</v>
      </c>
      <c r="BK1761" s="228">
        <f>ROUND(I1761*H1761,2)</f>
        <v>0</v>
      </c>
      <c r="BL1761" s="17" t="s">
        <v>265</v>
      </c>
      <c r="BM1761" s="227" t="s">
        <v>1741</v>
      </c>
    </row>
    <row r="1762" s="13" customFormat="1">
      <c r="A1762" s="13"/>
      <c r="B1762" s="229"/>
      <c r="C1762" s="230"/>
      <c r="D1762" s="231" t="s">
        <v>152</v>
      </c>
      <c r="E1762" s="232" t="s">
        <v>1</v>
      </c>
      <c r="F1762" s="233" t="s">
        <v>1734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152</v>
      </c>
      <c r="AU1762" s="239" t="s">
        <v>150</v>
      </c>
      <c r="AV1762" s="13" t="s">
        <v>81</v>
      </c>
      <c r="AW1762" s="13" t="s">
        <v>30</v>
      </c>
      <c r="AX1762" s="13" t="s">
        <v>73</v>
      </c>
      <c r="AY1762" s="239" t="s">
        <v>142</v>
      </c>
    </row>
    <row r="1763" s="13" customFormat="1">
      <c r="A1763" s="13"/>
      <c r="B1763" s="229"/>
      <c r="C1763" s="230"/>
      <c r="D1763" s="231" t="s">
        <v>152</v>
      </c>
      <c r="E1763" s="232" t="s">
        <v>1</v>
      </c>
      <c r="F1763" s="233" t="s">
        <v>189</v>
      </c>
      <c r="G1763" s="230"/>
      <c r="H1763" s="232" t="s">
        <v>1</v>
      </c>
      <c r="I1763" s="234"/>
      <c r="J1763" s="230"/>
      <c r="K1763" s="230"/>
      <c r="L1763" s="235"/>
      <c r="M1763" s="236"/>
      <c r="N1763" s="237"/>
      <c r="O1763" s="237"/>
      <c r="P1763" s="237"/>
      <c r="Q1763" s="237"/>
      <c r="R1763" s="237"/>
      <c r="S1763" s="237"/>
      <c r="T1763" s="238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39" t="s">
        <v>152</v>
      </c>
      <c r="AU1763" s="239" t="s">
        <v>150</v>
      </c>
      <c r="AV1763" s="13" t="s">
        <v>81</v>
      </c>
      <c r="AW1763" s="13" t="s">
        <v>30</v>
      </c>
      <c r="AX1763" s="13" t="s">
        <v>73</v>
      </c>
      <c r="AY1763" s="239" t="s">
        <v>142</v>
      </c>
    </row>
    <row r="1764" s="14" customFormat="1">
      <c r="A1764" s="14"/>
      <c r="B1764" s="240"/>
      <c r="C1764" s="241"/>
      <c r="D1764" s="231" t="s">
        <v>152</v>
      </c>
      <c r="E1764" s="242" t="s">
        <v>1</v>
      </c>
      <c r="F1764" s="243" t="s">
        <v>190</v>
      </c>
      <c r="G1764" s="241"/>
      <c r="H1764" s="244">
        <v>17.864000000000001</v>
      </c>
      <c r="I1764" s="245"/>
      <c r="J1764" s="241"/>
      <c r="K1764" s="241"/>
      <c r="L1764" s="246"/>
      <c r="M1764" s="247"/>
      <c r="N1764" s="248"/>
      <c r="O1764" s="248"/>
      <c r="P1764" s="248"/>
      <c r="Q1764" s="248"/>
      <c r="R1764" s="248"/>
      <c r="S1764" s="248"/>
      <c r="T1764" s="249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0" t="s">
        <v>152</v>
      </c>
      <c r="AU1764" s="250" t="s">
        <v>150</v>
      </c>
      <c r="AV1764" s="14" t="s">
        <v>150</v>
      </c>
      <c r="AW1764" s="14" t="s">
        <v>30</v>
      </c>
      <c r="AX1764" s="14" t="s">
        <v>73</v>
      </c>
      <c r="AY1764" s="250" t="s">
        <v>142</v>
      </c>
    </row>
    <row r="1765" s="13" customFormat="1">
      <c r="A1765" s="13"/>
      <c r="B1765" s="229"/>
      <c r="C1765" s="230"/>
      <c r="D1765" s="231" t="s">
        <v>152</v>
      </c>
      <c r="E1765" s="232" t="s">
        <v>1</v>
      </c>
      <c r="F1765" s="233" t="s">
        <v>191</v>
      </c>
      <c r="G1765" s="230"/>
      <c r="H1765" s="232" t="s">
        <v>1</v>
      </c>
      <c r="I1765" s="234"/>
      <c r="J1765" s="230"/>
      <c r="K1765" s="230"/>
      <c r="L1765" s="235"/>
      <c r="M1765" s="236"/>
      <c r="N1765" s="237"/>
      <c r="O1765" s="237"/>
      <c r="P1765" s="237"/>
      <c r="Q1765" s="237"/>
      <c r="R1765" s="237"/>
      <c r="S1765" s="237"/>
      <c r="T1765" s="238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39" t="s">
        <v>152</v>
      </c>
      <c r="AU1765" s="239" t="s">
        <v>150</v>
      </c>
      <c r="AV1765" s="13" t="s">
        <v>81</v>
      </c>
      <c r="AW1765" s="13" t="s">
        <v>30</v>
      </c>
      <c r="AX1765" s="13" t="s">
        <v>73</v>
      </c>
      <c r="AY1765" s="239" t="s">
        <v>142</v>
      </c>
    </row>
    <row r="1766" s="14" customFormat="1">
      <c r="A1766" s="14"/>
      <c r="B1766" s="240"/>
      <c r="C1766" s="241"/>
      <c r="D1766" s="231" t="s">
        <v>152</v>
      </c>
      <c r="E1766" s="242" t="s">
        <v>1</v>
      </c>
      <c r="F1766" s="243" t="s">
        <v>192</v>
      </c>
      <c r="G1766" s="241"/>
      <c r="H1766" s="244">
        <v>18.681999999999999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152</v>
      </c>
      <c r="AU1766" s="250" t="s">
        <v>150</v>
      </c>
      <c r="AV1766" s="14" t="s">
        <v>150</v>
      </c>
      <c r="AW1766" s="14" t="s">
        <v>30</v>
      </c>
      <c r="AX1766" s="14" t="s">
        <v>73</v>
      </c>
      <c r="AY1766" s="250" t="s">
        <v>142</v>
      </c>
    </row>
    <row r="1767" s="13" customFormat="1">
      <c r="A1767" s="13"/>
      <c r="B1767" s="229"/>
      <c r="C1767" s="230"/>
      <c r="D1767" s="231" t="s">
        <v>152</v>
      </c>
      <c r="E1767" s="232" t="s">
        <v>1</v>
      </c>
      <c r="F1767" s="233" t="s">
        <v>193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152</v>
      </c>
      <c r="AU1767" s="239" t="s">
        <v>150</v>
      </c>
      <c r="AV1767" s="13" t="s">
        <v>81</v>
      </c>
      <c r="AW1767" s="13" t="s">
        <v>30</v>
      </c>
      <c r="AX1767" s="13" t="s">
        <v>73</v>
      </c>
      <c r="AY1767" s="239" t="s">
        <v>142</v>
      </c>
    </row>
    <row r="1768" s="14" customFormat="1">
      <c r="A1768" s="14"/>
      <c r="B1768" s="240"/>
      <c r="C1768" s="241"/>
      <c r="D1768" s="231" t="s">
        <v>152</v>
      </c>
      <c r="E1768" s="242" t="s">
        <v>1</v>
      </c>
      <c r="F1768" s="243" t="s">
        <v>194</v>
      </c>
      <c r="G1768" s="241"/>
      <c r="H1768" s="244">
        <v>13.821999999999999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152</v>
      </c>
      <c r="AU1768" s="250" t="s">
        <v>150</v>
      </c>
      <c r="AV1768" s="14" t="s">
        <v>150</v>
      </c>
      <c r="AW1768" s="14" t="s">
        <v>30</v>
      </c>
      <c r="AX1768" s="14" t="s">
        <v>73</v>
      </c>
      <c r="AY1768" s="250" t="s">
        <v>142</v>
      </c>
    </row>
    <row r="1769" s="13" customFormat="1">
      <c r="A1769" s="13"/>
      <c r="B1769" s="229"/>
      <c r="C1769" s="230"/>
      <c r="D1769" s="231" t="s">
        <v>152</v>
      </c>
      <c r="E1769" s="232" t="s">
        <v>1</v>
      </c>
      <c r="F1769" s="233" t="s">
        <v>195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152</v>
      </c>
      <c r="AU1769" s="239" t="s">
        <v>150</v>
      </c>
      <c r="AV1769" s="13" t="s">
        <v>81</v>
      </c>
      <c r="AW1769" s="13" t="s">
        <v>30</v>
      </c>
      <c r="AX1769" s="13" t="s">
        <v>73</v>
      </c>
      <c r="AY1769" s="239" t="s">
        <v>142</v>
      </c>
    </row>
    <row r="1770" s="14" customFormat="1">
      <c r="A1770" s="14"/>
      <c r="B1770" s="240"/>
      <c r="C1770" s="241"/>
      <c r="D1770" s="231" t="s">
        <v>152</v>
      </c>
      <c r="E1770" s="242" t="s">
        <v>1</v>
      </c>
      <c r="F1770" s="243" t="s">
        <v>196</v>
      </c>
      <c r="G1770" s="241"/>
      <c r="H1770" s="244">
        <v>3.9670000000000001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152</v>
      </c>
      <c r="AU1770" s="250" t="s">
        <v>150</v>
      </c>
      <c r="AV1770" s="14" t="s">
        <v>150</v>
      </c>
      <c r="AW1770" s="14" t="s">
        <v>30</v>
      </c>
      <c r="AX1770" s="14" t="s">
        <v>73</v>
      </c>
      <c r="AY1770" s="250" t="s">
        <v>142</v>
      </c>
    </row>
    <row r="1771" s="13" customFormat="1">
      <c r="A1771" s="13"/>
      <c r="B1771" s="229"/>
      <c r="C1771" s="230"/>
      <c r="D1771" s="231" t="s">
        <v>152</v>
      </c>
      <c r="E1771" s="232" t="s">
        <v>1</v>
      </c>
      <c r="F1771" s="233" t="s">
        <v>197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152</v>
      </c>
      <c r="AU1771" s="239" t="s">
        <v>150</v>
      </c>
      <c r="AV1771" s="13" t="s">
        <v>81</v>
      </c>
      <c r="AW1771" s="13" t="s">
        <v>30</v>
      </c>
      <c r="AX1771" s="13" t="s">
        <v>73</v>
      </c>
      <c r="AY1771" s="239" t="s">
        <v>142</v>
      </c>
    </row>
    <row r="1772" s="14" customFormat="1">
      <c r="A1772" s="14"/>
      <c r="B1772" s="240"/>
      <c r="C1772" s="241"/>
      <c r="D1772" s="231" t="s">
        <v>152</v>
      </c>
      <c r="E1772" s="242" t="s">
        <v>1</v>
      </c>
      <c r="F1772" s="243" t="s">
        <v>198</v>
      </c>
      <c r="G1772" s="241"/>
      <c r="H1772" s="244">
        <v>2.7120000000000002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152</v>
      </c>
      <c r="AU1772" s="250" t="s">
        <v>150</v>
      </c>
      <c r="AV1772" s="14" t="s">
        <v>150</v>
      </c>
      <c r="AW1772" s="14" t="s">
        <v>30</v>
      </c>
      <c r="AX1772" s="14" t="s">
        <v>73</v>
      </c>
      <c r="AY1772" s="250" t="s">
        <v>142</v>
      </c>
    </row>
    <row r="1773" s="13" customFormat="1">
      <c r="A1773" s="13"/>
      <c r="B1773" s="229"/>
      <c r="C1773" s="230"/>
      <c r="D1773" s="231" t="s">
        <v>152</v>
      </c>
      <c r="E1773" s="232" t="s">
        <v>1</v>
      </c>
      <c r="F1773" s="233" t="s">
        <v>199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152</v>
      </c>
      <c r="AU1773" s="239" t="s">
        <v>150</v>
      </c>
      <c r="AV1773" s="13" t="s">
        <v>81</v>
      </c>
      <c r="AW1773" s="13" t="s">
        <v>30</v>
      </c>
      <c r="AX1773" s="13" t="s">
        <v>73</v>
      </c>
      <c r="AY1773" s="239" t="s">
        <v>142</v>
      </c>
    </row>
    <row r="1774" s="14" customFormat="1">
      <c r="A1774" s="14"/>
      <c r="B1774" s="240"/>
      <c r="C1774" s="241"/>
      <c r="D1774" s="231" t="s">
        <v>152</v>
      </c>
      <c r="E1774" s="242" t="s">
        <v>1</v>
      </c>
      <c r="F1774" s="243" t="s">
        <v>200</v>
      </c>
      <c r="G1774" s="241"/>
      <c r="H1774" s="244">
        <v>9.6669999999999998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152</v>
      </c>
      <c r="AU1774" s="250" t="s">
        <v>150</v>
      </c>
      <c r="AV1774" s="14" t="s">
        <v>150</v>
      </c>
      <c r="AW1774" s="14" t="s">
        <v>30</v>
      </c>
      <c r="AX1774" s="14" t="s">
        <v>73</v>
      </c>
      <c r="AY1774" s="250" t="s">
        <v>142</v>
      </c>
    </row>
    <row r="1775" s="13" customFormat="1">
      <c r="A1775" s="13"/>
      <c r="B1775" s="229"/>
      <c r="C1775" s="230"/>
      <c r="D1775" s="231" t="s">
        <v>152</v>
      </c>
      <c r="E1775" s="232" t="s">
        <v>1</v>
      </c>
      <c r="F1775" s="233" t="s">
        <v>201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152</v>
      </c>
      <c r="AU1775" s="239" t="s">
        <v>150</v>
      </c>
      <c r="AV1775" s="13" t="s">
        <v>81</v>
      </c>
      <c r="AW1775" s="13" t="s">
        <v>30</v>
      </c>
      <c r="AX1775" s="13" t="s">
        <v>73</v>
      </c>
      <c r="AY1775" s="239" t="s">
        <v>142</v>
      </c>
    </row>
    <row r="1776" s="14" customFormat="1">
      <c r="A1776" s="14"/>
      <c r="B1776" s="240"/>
      <c r="C1776" s="241"/>
      <c r="D1776" s="231" t="s">
        <v>152</v>
      </c>
      <c r="E1776" s="242" t="s">
        <v>1</v>
      </c>
      <c r="F1776" s="243" t="s">
        <v>202</v>
      </c>
      <c r="G1776" s="241"/>
      <c r="H1776" s="244">
        <v>4.5069999999999997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152</v>
      </c>
      <c r="AU1776" s="250" t="s">
        <v>150</v>
      </c>
      <c r="AV1776" s="14" t="s">
        <v>150</v>
      </c>
      <c r="AW1776" s="14" t="s">
        <v>30</v>
      </c>
      <c r="AX1776" s="14" t="s">
        <v>73</v>
      </c>
      <c r="AY1776" s="250" t="s">
        <v>142</v>
      </c>
    </row>
    <row r="1777" s="13" customFormat="1">
      <c r="A1777" s="13"/>
      <c r="B1777" s="229"/>
      <c r="C1777" s="230"/>
      <c r="D1777" s="231" t="s">
        <v>152</v>
      </c>
      <c r="E1777" s="232" t="s">
        <v>1</v>
      </c>
      <c r="F1777" s="233" t="s">
        <v>203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152</v>
      </c>
      <c r="AU1777" s="239" t="s">
        <v>150</v>
      </c>
      <c r="AV1777" s="13" t="s">
        <v>81</v>
      </c>
      <c r="AW1777" s="13" t="s">
        <v>30</v>
      </c>
      <c r="AX1777" s="13" t="s">
        <v>73</v>
      </c>
      <c r="AY1777" s="239" t="s">
        <v>142</v>
      </c>
    </row>
    <row r="1778" s="14" customFormat="1">
      <c r="A1778" s="14"/>
      <c r="B1778" s="240"/>
      <c r="C1778" s="241"/>
      <c r="D1778" s="231" t="s">
        <v>152</v>
      </c>
      <c r="E1778" s="242" t="s">
        <v>1</v>
      </c>
      <c r="F1778" s="243" t="s">
        <v>204</v>
      </c>
      <c r="G1778" s="241"/>
      <c r="H1778" s="244">
        <v>1.5900000000000001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152</v>
      </c>
      <c r="AU1778" s="250" t="s">
        <v>150</v>
      </c>
      <c r="AV1778" s="14" t="s">
        <v>150</v>
      </c>
      <c r="AW1778" s="14" t="s">
        <v>30</v>
      </c>
      <c r="AX1778" s="14" t="s">
        <v>73</v>
      </c>
      <c r="AY1778" s="250" t="s">
        <v>142</v>
      </c>
    </row>
    <row r="1779" s="13" customFormat="1">
      <c r="A1779" s="13"/>
      <c r="B1779" s="229"/>
      <c r="C1779" s="230"/>
      <c r="D1779" s="231" t="s">
        <v>152</v>
      </c>
      <c r="E1779" s="232" t="s">
        <v>1</v>
      </c>
      <c r="F1779" s="233" t="s">
        <v>245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152</v>
      </c>
      <c r="AU1779" s="239" t="s">
        <v>150</v>
      </c>
      <c r="AV1779" s="13" t="s">
        <v>81</v>
      </c>
      <c r="AW1779" s="13" t="s">
        <v>30</v>
      </c>
      <c r="AX1779" s="13" t="s">
        <v>73</v>
      </c>
      <c r="AY1779" s="239" t="s">
        <v>142</v>
      </c>
    </row>
    <row r="1780" s="13" customFormat="1">
      <c r="A1780" s="13"/>
      <c r="B1780" s="229"/>
      <c r="C1780" s="230"/>
      <c r="D1780" s="231" t="s">
        <v>152</v>
      </c>
      <c r="E1780" s="232" t="s">
        <v>1</v>
      </c>
      <c r="F1780" s="233" t="s">
        <v>189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152</v>
      </c>
      <c r="AU1780" s="239" t="s">
        <v>150</v>
      </c>
      <c r="AV1780" s="13" t="s">
        <v>81</v>
      </c>
      <c r="AW1780" s="13" t="s">
        <v>30</v>
      </c>
      <c r="AX1780" s="13" t="s">
        <v>73</v>
      </c>
      <c r="AY1780" s="239" t="s">
        <v>142</v>
      </c>
    </row>
    <row r="1781" s="14" customFormat="1">
      <c r="A1781" s="14"/>
      <c r="B1781" s="240"/>
      <c r="C1781" s="241"/>
      <c r="D1781" s="231" t="s">
        <v>152</v>
      </c>
      <c r="E1781" s="242" t="s">
        <v>1</v>
      </c>
      <c r="F1781" s="243" t="s">
        <v>246</v>
      </c>
      <c r="G1781" s="241"/>
      <c r="H1781" s="244">
        <v>46.070999999999998</v>
      </c>
      <c r="I1781" s="245"/>
      <c r="J1781" s="241"/>
      <c r="K1781" s="241"/>
      <c r="L1781" s="246"/>
      <c r="M1781" s="247"/>
      <c r="N1781" s="248"/>
      <c r="O1781" s="248"/>
      <c r="P1781" s="248"/>
      <c r="Q1781" s="248"/>
      <c r="R1781" s="248"/>
      <c r="S1781" s="248"/>
      <c r="T1781" s="249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0" t="s">
        <v>152</v>
      </c>
      <c r="AU1781" s="250" t="s">
        <v>150</v>
      </c>
      <c r="AV1781" s="14" t="s">
        <v>150</v>
      </c>
      <c r="AW1781" s="14" t="s">
        <v>30</v>
      </c>
      <c r="AX1781" s="14" t="s">
        <v>73</v>
      </c>
      <c r="AY1781" s="250" t="s">
        <v>142</v>
      </c>
    </row>
    <row r="1782" s="13" customFormat="1">
      <c r="A1782" s="13"/>
      <c r="B1782" s="229"/>
      <c r="C1782" s="230"/>
      <c r="D1782" s="231" t="s">
        <v>152</v>
      </c>
      <c r="E1782" s="232" t="s">
        <v>1</v>
      </c>
      <c r="F1782" s="233" t="s">
        <v>191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152</v>
      </c>
      <c r="AU1782" s="239" t="s">
        <v>150</v>
      </c>
      <c r="AV1782" s="13" t="s">
        <v>81</v>
      </c>
      <c r="AW1782" s="13" t="s">
        <v>30</v>
      </c>
      <c r="AX1782" s="13" t="s">
        <v>73</v>
      </c>
      <c r="AY1782" s="239" t="s">
        <v>142</v>
      </c>
    </row>
    <row r="1783" s="14" customFormat="1">
      <c r="A1783" s="14"/>
      <c r="B1783" s="240"/>
      <c r="C1783" s="241"/>
      <c r="D1783" s="231" t="s">
        <v>152</v>
      </c>
      <c r="E1783" s="242" t="s">
        <v>1</v>
      </c>
      <c r="F1783" s="243" t="s">
        <v>247</v>
      </c>
      <c r="G1783" s="241"/>
      <c r="H1783" s="244">
        <v>50.104999999999997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152</v>
      </c>
      <c r="AU1783" s="250" t="s">
        <v>150</v>
      </c>
      <c r="AV1783" s="14" t="s">
        <v>150</v>
      </c>
      <c r="AW1783" s="14" t="s">
        <v>30</v>
      </c>
      <c r="AX1783" s="14" t="s">
        <v>73</v>
      </c>
      <c r="AY1783" s="250" t="s">
        <v>142</v>
      </c>
    </row>
    <row r="1784" s="14" customFormat="1">
      <c r="A1784" s="14"/>
      <c r="B1784" s="240"/>
      <c r="C1784" s="241"/>
      <c r="D1784" s="231" t="s">
        <v>152</v>
      </c>
      <c r="E1784" s="242" t="s">
        <v>1</v>
      </c>
      <c r="F1784" s="243" t="s">
        <v>248</v>
      </c>
      <c r="G1784" s="241"/>
      <c r="H1784" s="244">
        <v>-1.3999999999999999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152</v>
      </c>
      <c r="AU1784" s="250" t="s">
        <v>150</v>
      </c>
      <c r="AV1784" s="14" t="s">
        <v>150</v>
      </c>
      <c r="AW1784" s="14" t="s">
        <v>30</v>
      </c>
      <c r="AX1784" s="14" t="s">
        <v>73</v>
      </c>
      <c r="AY1784" s="250" t="s">
        <v>142</v>
      </c>
    </row>
    <row r="1785" s="13" customFormat="1">
      <c r="A1785" s="13"/>
      <c r="B1785" s="229"/>
      <c r="C1785" s="230"/>
      <c r="D1785" s="231" t="s">
        <v>152</v>
      </c>
      <c r="E1785" s="232" t="s">
        <v>1</v>
      </c>
      <c r="F1785" s="233" t="s">
        <v>193</v>
      </c>
      <c r="G1785" s="230"/>
      <c r="H1785" s="232" t="s">
        <v>1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152</v>
      </c>
      <c r="AU1785" s="239" t="s">
        <v>150</v>
      </c>
      <c r="AV1785" s="13" t="s">
        <v>81</v>
      </c>
      <c r="AW1785" s="13" t="s">
        <v>30</v>
      </c>
      <c r="AX1785" s="13" t="s">
        <v>73</v>
      </c>
      <c r="AY1785" s="239" t="s">
        <v>142</v>
      </c>
    </row>
    <row r="1786" s="14" customFormat="1">
      <c r="A1786" s="14"/>
      <c r="B1786" s="240"/>
      <c r="C1786" s="241"/>
      <c r="D1786" s="231" t="s">
        <v>152</v>
      </c>
      <c r="E1786" s="242" t="s">
        <v>1</v>
      </c>
      <c r="F1786" s="243" t="s">
        <v>249</v>
      </c>
      <c r="G1786" s="241"/>
      <c r="H1786" s="244">
        <v>47.619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152</v>
      </c>
      <c r="AU1786" s="250" t="s">
        <v>150</v>
      </c>
      <c r="AV1786" s="14" t="s">
        <v>150</v>
      </c>
      <c r="AW1786" s="14" t="s">
        <v>30</v>
      </c>
      <c r="AX1786" s="14" t="s">
        <v>73</v>
      </c>
      <c r="AY1786" s="250" t="s">
        <v>142</v>
      </c>
    </row>
    <row r="1787" s="14" customFormat="1">
      <c r="A1787" s="14"/>
      <c r="B1787" s="240"/>
      <c r="C1787" s="241"/>
      <c r="D1787" s="231" t="s">
        <v>152</v>
      </c>
      <c r="E1787" s="242" t="s">
        <v>1</v>
      </c>
      <c r="F1787" s="243" t="s">
        <v>250</v>
      </c>
      <c r="G1787" s="241"/>
      <c r="H1787" s="244">
        <v>-6.7359999999999998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152</v>
      </c>
      <c r="AU1787" s="250" t="s">
        <v>150</v>
      </c>
      <c r="AV1787" s="14" t="s">
        <v>150</v>
      </c>
      <c r="AW1787" s="14" t="s">
        <v>30</v>
      </c>
      <c r="AX1787" s="14" t="s">
        <v>73</v>
      </c>
      <c r="AY1787" s="250" t="s">
        <v>142</v>
      </c>
    </row>
    <row r="1788" s="13" customFormat="1">
      <c r="A1788" s="13"/>
      <c r="B1788" s="229"/>
      <c r="C1788" s="230"/>
      <c r="D1788" s="231" t="s">
        <v>152</v>
      </c>
      <c r="E1788" s="232" t="s">
        <v>1</v>
      </c>
      <c r="F1788" s="233" t="s">
        <v>195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152</v>
      </c>
      <c r="AU1788" s="239" t="s">
        <v>150</v>
      </c>
      <c r="AV1788" s="13" t="s">
        <v>81</v>
      </c>
      <c r="AW1788" s="13" t="s">
        <v>30</v>
      </c>
      <c r="AX1788" s="13" t="s">
        <v>73</v>
      </c>
      <c r="AY1788" s="239" t="s">
        <v>142</v>
      </c>
    </row>
    <row r="1789" s="14" customFormat="1">
      <c r="A1789" s="14"/>
      <c r="B1789" s="240"/>
      <c r="C1789" s="241"/>
      <c r="D1789" s="231" t="s">
        <v>152</v>
      </c>
      <c r="E1789" s="242" t="s">
        <v>1</v>
      </c>
      <c r="F1789" s="243" t="s">
        <v>251</v>
      </c>
      <c r="G1789" s="241"/>
      <c r="H1789" s="244">
        <v>18.588999999999999</v>
      </c>
      <c r="I1789" s="245"/>
      <c r="J1789" s="241"/>
      <c r="K1789" s="241"/>
      <c r="L1789" s="246"/>
      <c r="M1789" s="247"/>
      <c r="N1789" s="248"/>
      <c r="O1789" s="248"/>
      <c r="P1789" s="248"/>
      <c r="Q1789" s="248"/>
      <c r="R1789" s="248"/>
      <c r="S1789" s="248"/>
      <c r="T1789" s="24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0" t="s">
        <v>152</v>
      </c>
      <c r="AU1789" s="250" t="s">
        <v>150</v>
      </c>
      <c r="AV1789" s="14" t="s">
        <v>150</v>
      </c>
      <c r="AW1789" s="14" t="s">
        <v>30</v>
      </c>
      <c r="AX1789" s="14" t="s">
        <v>73</v>
      </c>
      <c r="AY1789" s="250" t="s">
        <v>142</v>
      </c>
    </row>
    <row r="1790" s="13" customFormat="1">
      <c r="A1790" s="13"/>
      <c r="B1790" s="229"/>
      <c r="C1790" s="230"/>
      <c r="D1790" s="231" t="s">
        <v>152</v>
      </c>
      <c r="E1790" s="232" t="s">
        <v>1</v>
      </c>
      <c r="F1790" s="233" t="s">
        <v>197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152</v>
      </c>
      <c r="AU1790" s="239" t="s">
        <v>150</v>
      </c>
      <c r="AV1790" s="13" t="s">
        <v>81</v>
      </c>
      <c r="AW1790" s="13" t="s">
        <v>30</v>
      </c>
      <c r="AX1790" s="13" t="s">
        <v>73</v>
      </c>
      <c r="AY1790" s="239" t="s">
        <v>142</v>
      </c>
    </row>
    <row r="1791" s="14" customFormat="1">
      <c r="A1791" s="14"/>
      <c r="B1791" s="240"/>
      <c r="C1791" s="241"/>
      <c r="D1791" s="231" t="s">
        <v>152</v>
      </c>
      <c r="E1791" s="242" t="s">
        <v>1</v>
      </c>
      <c r="F1791" s="243" t="s">
        <v>252</v>
      </c>
      <c r="G1791" s="241"/>
      <c r="H1791" s="244">
        <v>19.891999999999999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152</v>
      </c>
      <c r="AU1791" s="250" t="s">
        <v>150</v>
      </c>
      <c r="AV1791" s="14" t="s">
        <v>150</v>
      </c>
      <c r="AW1791" s="14" t="s">
        <v>30</v>
      </c>
      <c r="AX1791" s="14" t="s">
        <v>73</v>
      </c>
      <c r="AY1791" s="250" t="s">
        <v>142</v>
      </c>
    </row>
    <row r="1792" s="13" customFormat="1">
      <c r="A1792" s="13"/>
      <c r="B1792" s="229"/>
      <c r="C1792" s="230"/>
      <c r="D1792" s="231" t="s">
        <v>152</v>
      </c>
      <c r="E1792" s="232" t="s">
        <v>1</v>
      </c>
      <c r="F1792" s="233" t="s">
        <v>199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152</v>
      </c>
      <c r="AU1792" s="239" t="s">
        <v>150</v>
      </c>
      <c r="AV1792" s="13" t="s">
        <v>81</v>
      </c>
      <c r="AW1792" s="13" t="s">
        <v>30</v>
      </c>
      <c r="AX1792" s="13" t="s">
        <v>73</v>
      </c>
      <c r="AY1792" s="239" t="s">
        <v>142</v>
      </c>
    </row>
    <row r="1793" s="14" customFormat="1">
      <c r="A1793" s="14"/>
      <c r="B1793" s="240"/>
      <c r="C1793" s="241"/>
      <c r="D1793" s="231" t="s">
        <v>152</v>
      </c>
      <c r="E1793" s="242" t="s">
        <v>1</v>
      </c>
      <c r="F1793" s="243" t="s">
        <v>253</v>
      </c>
      <c r="G1793" s="241"/>
      <c r="H1793" s="244">
        <v>37.828000000000003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152</v>
      </c>
      <c r="AU1793" s="250" t="s">
        <v>150</v>
      </c>
      <c r="AV1793" s="14" t="s">
        <v>150</v>
      </c>
      <c r="AW1793" s="14" t="s">
        <v>30</v>
      </c>
      <c r="AX1793" s="14" t="s">
        <v>73</v>
      </c>
      <c r="AY1793" s="250" t="s">
        <v>142</v>
      </c>
    </row>
    <row r="1794" s="13" customFormat="1">
      <c r="A1794" s="13"/>
      <c r="B1794" s="229"/>
      <c r="C1794" s="230"/>
      <c r="D1794" s="231" t="s">
        <v>152</v>
      </c>
      <c r="E1794" s="232" t="s">
        <v>1</v>
      </c>
      <c r="F1794" s="233" t="s">
        <v>201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152</v>
      </c>
      <c r="AU1794" s="239" t="s">
        <v>150</v>
      </c>
      <c r="AV1794" s="13" t="s">
        <v>81</v>
      </c>
      <c r="AW1794" s="13" t="s">
        <v>30</v>
      </c>
      <c r="AX1794" s="13" t="s">
        <v>73</v>
      </c>
      <c r="AY1794" s="239" t="s">
        <v>142</v>
      </c>
    </row>
    <row r="1795" s="14" customFormat="1">
      <c r="A1795" s="14"/>
      <c r="B1795" s="240"/>
      <c r="C1795" s="241"/>
      <c r="D1795" s="231" t="s">
        <v>152</v>
      </c>
      <c r="E1795" s="242" t="s">
        <v>1</v>
      </c>
      <c r="F1795" s="243" t="s">
        <v>254</v>
      </c>
      <c r="G1795" s="241"/>
      <c r="H1795" s="244">
        <v>28.436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152</v>
      </c>
      <c r="AU1795" s="250" t="s">
        <v>150</v>
      </c>
      <c r="AV1795" s="14" t="s">
        <v>150</v>
      </c>
      <c r="AW1795" s="14" t="s">
        <v>30</v>
      </c>
      <c r="AX1795" s="14" t="s">
        <v>73</v>
      </c>
      <c r="AY1795" s="250" t="s">
        <v>142</v>
      </c>
    </row>
    <row r="1796" s="14" customFormat="1">
      <c r="A1796" s="14"/>
      <c r="B1796" s="240"/>
      <c r="C1796" s="241"/>
      <c r="D1796" s="231" t="s">
        <v>152</v>
      </c>
      <c r="E1796" s="242" t="s">
        <v>1</v>
      </c>
      <c r="F1796" s="243" t="s">
        <v>255</v>
      </c>
      <c r="G1796" s="241"/>
      <c r="H1796" s="244">
        <v>2.8239999999999998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0" t="s">
        <v>152</v>
      </c>
      <c r="AU1796" s="250" t="s">
        <v>150</v>
      </c>
      <c r="AV1796" s="14" t="s">
        <v>150</v>
      </c>
      <c r="AW1796" s="14" t="s">
        <v>30</v>
      </c>
      <c r="AX1796" s="14" t="s">
        <v>73</v>
      </c>
      <c r="AY1796" s="250" t="s">
        <v>142</v>
      </c>
    </row>
    <row r="1797" s="13" customFormat="1">
      <c r="A1797" s="13"/>
      <c r="B1797" s="229"/>
      <c r="C1797" s="230"/>
      <c r="D1797" s="231" t="s">
        <v>152</v>
      </c>
      <c r="E1797" s="232" t="s">
        <v>1</v>
      </c>
      <c r="F1797" s="233" t="s">
        <v>203</v>
      </c>
      <c r="G1797" s="230"/>
      <c r="H1797" s="232" t="s">
        <v>1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39" t="s">
        <v>152</v>
      </c>
      <c r="AU1797" s="239" t="s">
        <v>150</v>
      </c>
      <c r="AV1797" s="13" t="s">
        <v>81</v>
      </c>
      <c r="AW1797" s="13" t="s">
        <v>30</v>
      </c>
      <c r="AX1797" s="13" t="s">
        <v>73</v>
      </c>
      <c r="AY1797" s="239" t="s">
        <v>142</v>
      </c>
    </row>
    <row r="1798" s="14" customFormat="1">
      <c r="A1798" s="14"/>
      <c r="B1798" s="240"/>
      <c r="C1798" s="241"/>
      <c r="D1798" s="231" t="s">
        <v>152</v>
      </c>
      <c r="E1798" s="242" t="s">
        <v>1</v>
      </c>
      <c r="F1798" s="243" t="s">
        <v>256</v>
      </c>
      <c r="G1798" s="241"/>
      <c r="H1798" s="244">
        <v>15.51</v>
      </c>
      <c r="I1798" s="245"/>
      <c r="J1798" s="241"/>
      <c r="K1798" s="241"/>
      <c r="L1798" s="246"/>
      <c r="M1798" s="247"/>
      <c r="N1798" s="248"/>
      <c r="O1798" s="248"/>
      <c r="P1798" s="248"/>
      <c r="Q1798" s="248"/>
      <c r="R1798" s="248"/>
      <c r="S1798" s="248"/>
      <c r="T1798" s="249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0" t="s">
        <v>152</v>
      </c>
      <c r="AU1798" s="250" t="s">
        <v>150</v>
      </c>
      <c r="AV1798" s="14" t="s">
        <v>150</v>
      </c>
      <c r="AW1798" s="14" t="s">
        <v>30</v>
      </c>
      <c r="AX1798" s="14" t="s">
        <v>73</v>
      </c>
      <c r="AY1798" s="250" t="s">
        <v>142</v>
      </c>
    </row>
    <row r="1799" s="13" customFormat="1">
      <c r="A1799" s="13"/>
      <c r="B1799" s="229"/>
      <c r="C1799" s="230"/>
      <c r="D1799" s="231" t="s">
        <v>152</v>
      </c>
      <c r="E1799" s="232" t="s">
        <v>1</v>
      </c>
      <c r="F1799" s="233" t="s">
        <v>257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152</v>
      </c>
      <c r="AU1799" s="239" t="s">
        <v>150</v>
      </c>
      <c r="AV1799" s="13" t="s">
        <v>81</v>
      </c>
      <c r="AW1799" s="13" t="s">
        <v>30</v>
      </c>
      <c r="AX1799" s="13" t="s">
        <v>73</v>
      </c>
      <c r="AY1799" s="239" t="s">
        <v>142</v>
      </c>
    </row>
    <row r="1800" s="13" customFormat="1">
      <c r="A1800" s="13"/>
      <c r="B1800" s="229"/>
      <c r="C1800" s="230"/>
      <c r="D1800" s="231" t="s">
        <v>152</v>
      </c>
      <c r="E1800" s="232" t="s">
        <v>1</v>
      </c>
      <c r="F1800" s="233" t="s">
        <v>193</v>
      </c>
      <c r="G1800" s="230"/>
      <c r="H1800" s="232" t="s">
        <v>1</v>
      </c>
      <c r="I1800" s="234"/>
      <c r="J1800" s="230"/>
      <c r="K1800" s="230"/>
      <c r="L1800" s="235"/>
      <c r="M1800" s="236"/>
      <c r="N1800" s="237"/>
      <c r="O1800" s="237"/>
      <c r="P1800" s="237"/>
      <c r="Q1800" s="237"/>
      <c r="R1800" s="237"/>
      <c r="S1800" s="237"/>
      <c r="T1800" s="238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39" t="s">
        <v>152</v>
      </c>
      <c r="AU1800" s="239" t="s">
        <v>150</v>
      </c>
      <c r="AV1800" s="13" t="s">
        <v>81</v>
      </c>
      <c r="AW1800" s="13" t="s">
        <v>30</v>
      </c>
      <c r="AX1800" s="13" t="s">
        <v>73</v>
      </c>
      <c r="AY1800" s="239" t="s">
        <v>142</v>
      </c>
    </row>
    <row r="1801" s="14" customFormat="1">
      <c r="A1801" s="14"/>
      <c r="B1801" s="240"/>
      <c r="C1801" s="241"/>
      <c r="D1801" s="231" t="s">
        <v>152</v>
      </c>
      <c r="E1801" s="242" t="s">
        <v>1</v>
      </c>
      <c r="F1801" s="243" t="s">
        <v>73</v>
      </c>
      <c r="G1801" s="241"/>
      <c r="H1801" s="244">
        <v>0</v>
      </c>
      <c r="I1801" s="245"/>
      <c r="J1801" s="241"/>
      <c r="K1801" s="241"/>
      <c r="L1801" s="246"/>
      <c r="M1801" s="247"/>
      <c r="N1801" s="248"/>
      <c r="O1801" s="248"/>
      <c r="P1801" s="248"/>
      <c r="Q1801" s="248"/>
      <c r="R1801" s="248"/>
      <c r="S1801" s="248"/>
      <c r="T1801" s="249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50" t="s">
        <v>152</v>
      </c>
      <c r="AU1801" s="250" t="s">
        <v>150</v>
      </c>
      <c r="AV1801" s="14" t="s">
        <v>150</v>
      </c>
      <c r="AW1801" s="14" t="s">
        <v>30</v>
      </c>
      <c r="AX1801" s="14" t="s">
        <v>73</v>
      </c>
      <c r="AY1801" s="250" t="s">
        <v>142</v>
      </c>
    </row>
    <row r="1802" s="13" customFormat="1">
      <c r="A1802" s="13"/>
      <c r="B1802" s="229"/>
      <c r="C1802" s="230"/>
      <c r="D1802" s="231" t="s">
        <v>152</v>
      </c>
      <c r="E1802" s="232" t="s">
        <v>1</v>
      </c>
      <c r="F1802" s="233" t="s">
        <v>201</v>
      </c>
      <c r="G1802" s="230"/>
      <c r="H1802" s="232" t="s">
        <v>1</v>
      </c>
      <c r="I1802" s="234"/>
      <c r="J1802" s="230"/>
      <c r="K1802" s="230"/>
      <c r="L1802" s="235"/>
      <c r="M1802" s="236"/>
      <c r="N1802" s="237"/>
      <c r="O1802" s="237"/>
      <c r="P1802" s="237"/>
      <c r="Q1802" s="237"/>
      <c r="R1802" s="237"/>
      <c r="S1802" s="237"/>
      <c r="T1802" s="23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9" t="s">
        <v>152</v>
      </c>
      <c r="AU1802" s="239" t="s">
        <v>150</v>
      </c>
      <c r="AV1802" s="13" t="s">
        <v>81</v>
      </c>
      <c r="AW1802" s="13" t="s">
        <v>30</v>
      </c>
      <c r="AX1802" s="13" t="s">
        <v>73</v>
      </c>
      <c r="AY1802" s="239" t="s">
        <v>142</v>
      </c>
    </row>
    <row r="1803" s="14" customFormat="1">
      <c r="A1803" s="14"/>
      <c r="B1803" s="240"/>
      <c r="C1803" s="241"/>
      <c r="D1803" s="231" t="s">
        <v>152</v>
      </c>
      <c r="E1803" s="242" t="s">
        <v>1</v>
      </c>
      <c r="F1803" s="243" t="s">
        <v>1735</v>
      </c>
      <c r="G1803" s="241"/>
      <c r="H1803" s="244">
        <v>-21.396000000000001</v>
      </c>
      <c r="I1803" s="245"/>
      <c r="J1803" s="241"/>
      <c r="K1803" s="241"/>
      <c r="L1803" s="246"/>
      <c r="M1803" s="247"/>
      <c r="N1803" s="248"/>
      <c r="O1803" s="248"/>
      <c r="P1803" s="248"/>
      <c r="Q1803" s="248"/>
      <c r="R1803" s="248"/>
      <c r="S1803" s="248"/>
      <c r="T1803" s="24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0" t="s">
        <v>152</v>
      </c>
      <c r="AU1803" s="250" t="s">
        <v>150</v>
      </c>
      <c r="AV1803" s="14" t="s">
        <v>150</v>
      </c>
      <c r="AW1803" s="14" t="s">
        <v>30</v>
      </c>
      <c r="AX1803" s="14" t="s">
        <v>73</v>
      </c>
      <c r="AY1803" s="250" t="s">
        <v>142</v>
      </c>
    </row>
    <row r="1804" s="14" customFormat="1">
      <c r="A1804" s="14"/>
      <c r="B1804" s="240"/>
      <c r="C1804" s="241"/>
      <c r="D1804" s="231" t="s">
        <v>152</v>
      </c>
      <c r="E1804" s="242" t="s">
        <v>1</v>
      </c>
      <c r="F1804" s="243" t="s">
        <v>1736</v>
      </c>
      <c r="G1804" s="241"/>
      <c r="H1804" s="244">
        <v>1.8740000000000001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152</v>
      </c>
      <c r="AU1804" s="250" t="s">
        <v>150</v>
      </c>
      <c r="AV1804" s="14" t="s">
        <v>150</v>
      </c>
      <c r="AW1804" s="14" t="s">
        <v>30</v>
      </c>
      <c r="AX1804" s="14" t="s">
        <v>73</v>
      </c>
      <c r="AY1804" s="250" t="s">
        <v>142</v>
      </c>
    </row>
    <row r="1805" s="13" customFormat="1">
      <c r="A1805" s="13"/>
      <c r="B1805" s="229"/>
      <c r="C1805" s="230"/>
      <c r="D1805" s="231" t="s">
        <v>152</v>
      </c>
      <c r="E1805" s="232" t="s">
        <v>1</v>
      </c>
      <c r="F1805" s="233" t="s">
        <v>203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152</v>
      </c>
      <c r="AU1805" s="239" t="s">
        <v>150</v>
      </c>
      <c r="AV1805" s="13" t="s">
        <v>81</v>
      </c>
      <c r="AW1805" s="13" t="s">
        <v>30</v>
      </c>
      <c r="AX1805" s="13" t="s">
        <v>73</v>
      </c>
      <c r="AY1805" s="239" t="s">
        <v>142</v>
      </c>
    </row>
    <row r="1806" s="14" customFormat="1">
      <c r="A1806" s="14"/>
      <c r="B1806" s="240"/>
      <c r="C1806" s="241"/>
      <c r="D1806" s="231" t="s">
        <v>152</v>
      </c>
      <c r="E1806" s="242" t="s">
        <v>1</v>
      </c>
      <c r="F1806" s="243" t="s">
        <v>1737</v>
      </c>
      <c r="G1806" s="241"/>
      <c r="H1806" s="244">
        <v>-8.9909999999999997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0" t="s">
        <v>152</v>
      </c>
      <c r="AU1806" s="250" t="s">
        <v>150</v>
      </c>
      <c r="AV1806" s="14" t="s">
        <v>150</v>
      </c>
      <c r="AW1806" s="14" t="s">
        <v>30</v>
      </c>
      <c r="AX1806" s="14" t="s">
        <v>73</v>
      </c>
      <c r="AY1806" s="250" t="s">
        <v>142</v>
      </c>
    </row>
    <row r="1807" s="15" customFormat="1">
      <c r="A1807" s="15"/>
      <c r="B1807" s="262"/>
      <c r="C1807" s="263"/>
      <c r="D1807" s="231" t="s">
        <v>152</v>
      </c>
      <c r="E1807" s="264" t="s">
        <v>1</v>
      </c>
      <c r="F1807" s="265" t="s">
        <v>173</v>
      </c>
      <c r="G1807" s="263"/>
      <c r="H1807" s="266">
        <v>303.036</v>
      </c>
      <c r="I1807" s="267"/>
      <c r="J1807" s="263"/>
      <c r="K1807" s="263"/>
      <c r="L1807" s="268"/>
      <c r="M1807" s="269"/>
      <c r="N1807" s="270"/>
      <c r="O1807" s="270"/>
      <c r="P1807" s="270"/>
      <c r="Q1807" s="270"/>
      <c r="R1807" s="270"/>
      <c r="S1807" s="270"/>
      <c r="T1807" s="271"/>
      <c r="U1807" s="15"/>
      <c r="V1807" s="15"/>
      <c r="W1807" s="15"/>
      <c r="X1807" s="15"/>
      <c r="Y1807" s="15"/>
      <c r="Z1807" s="15"/>
      <c r="AA1807" s="15"/>
      <c r="AB1807" s="15"/>
      <c r="AC1807" s="15"/>
      <c r="AD1807" s="15"/>
      <c r="AE1807" s="15"/>
      <c r="AT1807" s="272" t="s">
        <v>152</v>
      </c>
      <c r="AU1807" s="272" t="s">
        <v>150</v>
      </c>
      <c r="AV1807" s="15" t="s">
        <v>149</v>
      </c>
      <c r="AW1807" s="15" t="s">
        <v>30</v>
      </c>
      <c r="AX1807" s="15" t="s">
        <v>81</v>
      </c>
      <c r="AY1807" s="272" t="s">
        <v>142</v>
      </c>
    </row>
    <row r="1808" s="2" customFormat="1" ht="14.4" customHeight="1">
      <c r="A1808" s="38"/>
      <c r="B1808" s="39"/>
      <c r="C1808" s="215" t="s">
        <v>1742</v>
      </c>
      <c r="D1808" s="215" t="s">
        <v>145</v>
      </c>
      <c r="E1808" s="216" t="s">
        <v>1743</v>
      </c>
      <c r="F1808" s="217" t="s">
        <v>1744</v>
      </c>
      <c r="G1808" s="218" t="s">
        <v>169</v>
      </c>
      <c r="H1808" s="219">
        <v>136.578</v>
      </c>
      <c r="I1808" s="220"/>
      <c r="J1808" s="221">
        <f>ROUND(I1808*H1808,2)</f>
        <v>0</v>
      </c>
      <c r="K1808" s="222"/>
      <c r="L1808" s="44"/>
      <c r="M1808" s="223" t="s">
        <v>1</v>
      </c>
      <c r="N1808" s="224" t="s">
        <v>39</v>
      </c>
      <c r="O1808" s="91"/>
      <c r="P1808" s="225">
        <f>O1808*H1808</f>
        <v>0</v>
      </c>
      <c r="Q1808" s="225">
        <v>0.001</v>
      </c>
      <c r="R1808" s="225">
        <f>Q1808*H1808</f>
        <v>0.13657800000000001</v>
      </c>
      <c r="S1808" s="225">
        <v>0.00031</v>
      </c>
      <c r="T1808" s="226">
        <f>S1808*H1808</f>
        <v>0.042339180000000004</v>
      </c>
      <c r="U1808" s="38"/>
      <c r="V1808" s="38"/>
      <c r="W1808" s="38"/>
      <c r="X1808" s="38"/>
      <c r="Y1808" s="38"/>
      <c r="Z1808" s="38"/>
      <c r="AA1808" s="38"/>
      <c r="AB1808" s="38"/>
      <c r="AC1808" s="38"/>
      <c r="AD1808" s="38"/>
      <c r="AE1808" s="38"/>
      <c r="AR1808" s="227" t="s">
        <v>265</v>
      </c>
      <c r="AT1808" s="227" t="s">
        <v>145</v>
      </c>
      <c r="AU1808" s="227" t="s">
        <v>150</v>
      </c>
      <c r="AY1808" s="17" t="s">
        <v>142</v>
      </c>
      <c r="BE1808" s="228">
        <f>IF(N1808="základní",J1808,0)</f>
        <v>0</v>
      </c>
      <c r="BF1808" s="228">
        <f>IF(N1808="snížená",J1808,0)</f>
        <v>0</v>
      </c>
      <c r="BG1808" s="228">
        <f>IF(N1808="zákl. přenesená",J1808,0)</f>
        <v>0</v>
      </c>
      <c r="BH1808" s="228">
        <f>IF(N1808="sníž. přenesená",J1808,0)</f>
        <v>0</v>
      </c>
      <c r="BI1808" s="228">
        <f>IF(N1808="nulová",J1808,0)</f>
        <v>0</v>
      </c>
      <c r="BJ1808" s="17" t="s">
        <v>150</v>
      </c>
      <c r="BK1808" s="228">
        <f>ROUND(I1808*H1808,2)</f>
        <v>0</v>
      </c>
      <c r="BL1808" s="17" t="s">
        <v>265</v>
      </c>
      <c r="BM1808" s="227" t="s">
        <v>1745</v>
      </c>
    </row>
    <row r="1809" s="13" customFormat="1">
      <c r="A1809" s="13"/>
      <c r="B1809" s="229"/>
      <c r="C1809" s="230"/>
      <c r="D1809" s="231" t="s">
        <v>152</v>
      </c>
      <c r="E1809" s="232" t="s">
        <v>1</v>
      </c>
      <c r="F1809" s="233" t="s">
        <v>1746</v>
      </c>
      <c r="G1809" s="230"/>
      <c r="H1809" s="232" t="s">
        <v>1</v>
      </c>
      <c r="I1809" s="234"/>
      <c r="J1809" s="230"/>
      <c r="K1809" s="230"/>
      <c r="L1809" s="235"/>
      <c r="M1809" s="236"/>
      <c r="N1809" s="237"/>
      <c r="O1809" s="237"/>
      <c r="P1809" s="237"/>
      <c r="Q1809" s="237"/>
      <c r="R1809" s="237"/>
      <c r="S1809" s="237"/>
      <c r="T1809" s="238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39" t="s">
        <v>152</v>
      </c>
      <c r="AU1809" s="239" t="s">
        <v>150</v>
      </c>
      <c r="AV1809" s="13" t="s">
        <v>81</v>
      </c>
      <c r="AW1809" s="13" t="s">
        <v>30</v>
      </c>
      <c r="AX1809" s="13" t="s">
        <v>73</v>
      </c>
      <c r="AY1809" s="239" t="s">
        <v>142</v>
      </c>
    </row>
    <row r="1810" s="13" customFormat="1">
      <c r="A1810" s="13"/>
      <c r="B1810" s="229"/>
      <c r="C1810" s="230"/>
      <c r="D1810" s="231" t="s">
        <v>152</v>
      </c>
      <c r="E1810" s="232" t="s">
        <v>1</v>
      </c>
      <c r="F1810" s="233" t="s">
        <v>1734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152</v>
      </c>
      <c r="AU1810" s="239" t="s">
        <v>150</v>
      </c>
      <c r="AV1810" s="13" t="s">
        <v>81</v>
      </c>
      <c r="AW1810" s="13" t="s">
        <v>30</v>
      </c>
      <c r="AX1810" s="13" t="s">
        <v>73</v>
      </c>
      <c r="AY1810" s="239" t="s">
        <v>142</v>
      </c>
    </row>
    <row r="1811" s="13" customFormat="1">
      <c r="A1811" s="13"/>
      <c r="B1811" s="229"/>
      <c r="C1811" s="230"/>
      <c r="D1811" s="231" t="s">
        <v>152</v>
      </c>
      <c r="E1811" s="232" t="s">
        <v>1</v>
      </c>
      <c r="F1811" s="233" t="s">
        <v>189</v>
      </c>
      <c r="G1811" s="230"/>
      <c r="H1811" s="232" t="s">
        <v>1</v>
      </c>
      <c r="I1811" s="234"/>
      <c r="J1811" s="230"/>
      <c r="K1811" s="230"/>
      <c r="L1811" s="235"/>
      <c r="M1811" s="236"/>
      <c r="N1811" s="237"/>
      <c r="O1811" s="237"/>
      <c r="P1811" s="237"/>
      <c r="Q1811" s="237"/>
      <c r="R1811" s="237"/>
      <c r="S1811" s="237"/>
      <c r="T1811" s="23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39" t="s">
        <v>152</v>
      </c>
      <c r="AU1811" s="239" t="s">
        <v>150</v>
      </c>
      <c r="AV1811" s="13" t="s">
        <v>81</v>
      </c>
      <c r="AW1811" s="13" t="s">
        <v>30</v>
      </c>
      <c r="AX1811" s="13" t="s">
        <v>73</v>
      </c>
      <c r="AY1811" s="239" t="s">
        <v>142</v>
      </c>
    </row>
    <row r="1812" s="14" customFormat="1">
      <c r="A1812" s="14"/>
      <c r="B1812" s="240"/>
      <c r="C1812" s="241"/>
      <c r="D1812" s="231" t="s">
        <v>152</v>
      </c>
      <c r="E1812" s="242" t="s">
        <v>1</v>
      </c>
      <c r="F1812" s="243" t="s">
        <v>214</v>
      </c>
      <c r="G1812" s="241"/>
      <c r="H1812" s="244">
        <v>8.9320000000000004</v>
      </c>
      <c r="I1812" s="245"/>
      <c r="J1812" s="241"/>
      <c r="K1812" s="241"/>
      <c r="L1812" s="246"/>
      <c r="M1812" s="247"/>
      <c r="N1812" s="248"/>
      <c r="O1812" s="248"/>
      <c r="P1812" s="248"/>
      <c r="Q1812" s="248"/>
      <c r="R1812" s="248"/>
      <c r="S1812" s="248"/>
      <c r="T1812" s="249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50" t="s">
        <v>152</v>
      </c>
      <c r="AU1812" s="250" t="s">
        <v>150</v>
      </c>
      <c r="AV1812" s="14" t="s">
        <v>150</v>
      </c>
      <c r="AW1812" s="14" t="s">
        <v>30</v>
      </c>
      <c r="AX1812" s="14" t="s">
        <v>73</v>
      </c>
      <c r="AY1812" s="250" t="s">
        <v>142</v>
      </c>
    </row>
    <row r="1813" s="13" customFormat="1">
      <c r="A1813" s="13"/>
      <c r="B1813" s="229"/>
      <c r="C1813" s="230"/>
      <c r="D1813" s="231" t="s">
        <v>152</v>
      </c>
      <c r="E1813" s="232" t="s">
        <v>1</v>
      </c>
      <c r="F1813" s="233" t="s">
        <v>191</v>
      </c>
      <c r="G1813" s="230"/>
      <c r="H1813" s="232" t="s">
        <v>1</v>
      </c>
      <c r="I1813" s="234"/>
      <c r="J1813" s="230"/>
      <c r="K1813" s="230"/>
      <c r="L1813" s="235"/>
      <c r="M1813" s="236"/>
      <c r="N1813" s="237"/>
      <c r="O1813" s="237"/>
      <c r="P1813" s="237"/>
      <c r="Q1813" s="237"/>
      <c r="R1813" s="237"/>
      <c r="S1813" s="237"/>
      <c r="T1813" s="238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39" t="s">
        <v>152</v>
      </c>
      <c r="AU1813" s="239" t="s">
        <v>150</v>
      </c>
      <c r="AV1813" s="13" t="s">
        <v>81</v>
      </c>
      <c r="AW1813" s="13" t="s">
        <v>30</v>
      </c>
      <c r="AX1813" s="13" t="s">
        <v>73</v>
      </c>
      <c r="AY1813" s="239" t="s">
        <v>142</v>
      </c>
    </row>
    <row r="1814" s="14" customFormat="1">
      <c r="A1814" s="14"/>
      <c r="B1814" s="240"/>
      <c r="C1814" s="241"/>
      <c r="D1814" s="231" t="s">
        <v>152</v>
      </c>
      <c r="E1814" s="242" t="s">
        <v>1</v>
      </c>
      <c r="F1814" s="243" t="s">
        <v>215</v>
      </c>
      <c r="G1814" s="241"/>
      <c r="H1814" s="244">
        <v>9.3409999999999993</v>
      </c>
      <c r="I1814" s="245"/>
      <c r="J1814" s="241"/>
      <c r="K1814" s="241"/>
      <c r="L1814" s="246"/>
      <c r="M1814" s="247"/>
      <c r="N1814" s="248"/>
      <c r="O1814" s="248"/>
      <c r="P1814" s="248"/>
      <c r="Q1814" s="248"/>
      <c r="R1814" s="248"/>
      <c r="S1814" s="248"/>
      <c r="T1814" s="249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50" t="s">
        <v>152</v>
      </c>
      <c r="AU1814" s="250" t="s">
        <v>150</v>
      </c>
      <c r="AV1814" s="14" t="s">
        <v>150</v>
      </c>
      <c r="AW1814" s="14" t="s">
        <v>30</v>
      </c>
      <c r="AX1814" s="14" t="s">
        <v>73</v>
      </c>
      <c r="AY1814" s="250" t="s">
        <v>142</v>
      </c>
    </row>
    <row r="1815" s="13" customFormat="1">
      <c r="A1815" s="13"/>
      <c r="B1815" s="229"/>
      <c r="C1815" s="230"/>
      <c r="D1815" s="231" t="s">
        <v>152</v>
      </c>
      <c r="E1815" s="232" t="s">
        <v>1</v>
      </c>
      <c r="F1815" s="233" t="s">
        <v>193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152</v>
      </c>
      <c r="AU1815" s="239" t="s">
        <v>150</v>
      </c>
      <c r="AV1815" s="13" t="s">
        <v>81</v>
      </c>
      <c r="AW1815" s="13" t="s">
        <v>30</v>
      </c>
      <c r="AX1815" s="13" t="s">
        <v>73</v>
      </c>
      <c r="AY1815" s="239" t="s">
        <v>142</v>
      </c>
    </row>
    <row r="1816" s="14" customFormat="1">
      <c r="A1816" s="14"/>
      <c r="B1816" s="240"/>
      <c r="C1816" s="241"/>
      <c r="D1816" s="231" t="s">
        <v>152</v>
      </c>
      <c r="E1816" s="242" t="s">
        <v>1</v>
      </c>
      <c r="F1816" s="243" t="s">
        <v>216</v>
      </c>
      <c r="G1816" s="241"/>
      <c r="H1816" s="244">
        <v>6.9109999999999996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152</v>
      </c>
      <c r="AU1816" s="250" t="s">
        <v>150</v>
      </c>
      <c r="AV1816" s="14" t="s">
        <v>150</v>
      </c>
      <c r="AW1816" s="14" t="s">
        <v>30</v>
      </c>
      <c r="AX1816" s="14" t="s">
        <v>73</v>
      </c>
      <c r="AY1816" s="250" t="s">
        <v>142</v>
      </c>
    </row>
    <row r="1817" s="13" customFormat="1">
      <c r="A1817" s="13"/>
      <c r="B1817" s="229"/>
      <c r="C1817" s="230"/>
      <c r="D1817" s="231" t="s">
        <v>152</v>
      </c>
      <c r="E1817" s="232" t="s">
        <v>1</v>
      </c>
      <c r="F1817" s="233" t="s">
        <v>195</v>
      </c>
      <c r="G1817" s="230"/>
      <c r="H1817" s="232" t="s">
        <v>1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9" t="s">
        <v>152</v>
      </c>
      <c r="AU1817" s="239" t="s">
        <v>150</v>
      </c>
      <c r="AV1817" s="13" t="s">
        <v>81</v>
      </c>
      <c r="AW1817" s="13" t="s">
        <v>30</v>
      </c>
      <c r="AX1817" s="13" t="s">
        <v>73</v>
      </c>
      <c r="AY1817" s="239" t="s">
        <v>142</v>
      </c>
    </row>
    <row r="1818" s="14" customFormat="1">
      <c r="A1818" s="14"/>
      <c r="B1818" s="240"/>
      <c r="C1818" s="241"/>
      <c r="D1818" s="231" t="s">
        <v>152</v>
      </c>
      <c r="E1818" s="242" t="s">
        <v>1</v>
      </c>
      <c r="F1818" s="243" t="s">
        <v>196</v>
      </c>
      <c r="G1818" s="241"/>
      <c r="H1818" s="244">
        <v>3.9670000000000001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0" t="s">
        <v>152</v>
      </c>
      <c r="AU1818" s="250" t="s">
        <v>150</v>
      </c>
      <c r="AV1818" s="14" t="s">
        <v>150</v>
      </c>
      <c r="AW1818" s="14" t="s">
        <v>30</v>
      </c>
      <c r="AX1818" s="14" t="s">
        <v>73</v>
      </c>
      <c r="AY1818" s="250" t="s">
        <v>142</v>
      </c>
    </row>
    <row r="1819" s="13" customFormat="1">
      <c r="A1819" s="13"/>
      <c r="B1819" s="229"/>
      <c r="C1819" s="230"/>
      <c r="D1819" s="231" t="s">
        <v>152</v>
      </c>
      <c r="E1819" s="232" t="s">
        <v>1</v>
      </c>
      <c r="F1819" s="233" t="s">
        <v>197</v>
      </c>
      <c r="G1819" s="230"/>
      <c r="H1819" s="232" t="s">
        <v>1</v>
      </c>
      <c r="I1819" s="234"/>
      <c r="J1819" s="230"/>
      <c r="K1819" s="230"/>
      <c r="L1819" s="235"/>
      <c r="M1819" s="236"/>
      <c r="N1819" s="237"/>
      <c r="O1819" s="237"/>
      <c r="P1819" s="237"/>
      <c r="Q1819" s="237"/>
      <c r="R1819" s="237"/>
      <c r="S1819" s="237"/>
      <c r="T1819" s="238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9" t="s">
        <v>152</v>
      </c>
      <c r="AU1819" s="239" t="s">
        <v>150</v>
      </c>
      <c r="AV1819" s="13" t="s">
        <v>81</v>
      </c>
      <c r="AW1819" s="13" t="s">
        <v>30</v>
      </c>
      <c r="AX1819" s="13" t="s">
        <v>73</v>
      </c>
      <c r="AY1819" s="239" t="s">
        <v>142</v>
      </c>
    </row>
    <row r="1820" s="14" customFormat="1">
      <c r="A1820" s="14"/>
      <c r="B1820" s="240"/>
      <c r="C1820" s="241"/>
      <c r="D1820" s="231" t="s">
        <v>152</v>
      </c>
      <c r="E1820" s="242" t="s">
        <v>1</v>
      </c>
      <c r="F1820" s="243" t="s">
        <v>198</v>
      </c>
      <c r="G1820" s="241"/>
      <c r="H1820" s="244">
        <v>2.7120000000000002</v>
      </c>
      <c r="I1820" s="245"/>
      <c r="J1820" s="241"/>
      <c r="K1820" s="241"/>
      <c r="L1820" s="246"/>
      <c r="M1820" s="247"/>
      <c r="N1820" s="248"/>
      <c r="O1820" s="248"/>
      <c r="P1820" s="248"/>
      <c r="Q1820" s="248"/>
      <c r="R1820" s="248"/>
      <c r="S1820" s="248"/>
      <c r="T1820" s="249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0" t="s">
        <v>152</v>
      </c>
      <c r="AU1820" s="250" t="s">
        <v>150</v>
      </c>
      <c r="AV1820" s="14" t="s">
        <v>150</v>
      </c>
      <c r="AW1820" s="14" t="s">
        <v>30</v>
      </c>
      <c r="AX1820" s="14" t="s">
        <v>73</v>
      </c>
      <c r="AY1820" s="250" t="s">
        <v>142</v>
      </c>
    </row>
    <row r="1821" s="13" customFormat="1">
      <c r="A1821" s="13"/>
      <c r="B1821" s="229"/>
      <c r="C1821" s="230"/>
      <c r="D1821" s="231" t="s">
        <v>152</v>
      </c>
      <c r="E1821" s="232" t="s">
        <v>1</v>
      </c>
      <c r="F1821" s="233" t="s">
        <v>199</v>
      </c>
      <c r="G1821" s="230"/>
      <c r="H1821" s="232" t="s">
        <v>1</v>
      </c>
      <c r="I1821" s="234"/>
      <c r="J1821" s="230"/>
      <c r="K1821" s="230"/>
      <c r="L1821" s="235"/>
      <c r="M1821" s="236"/>
      <c r="N1821" s="237"/>
      <c r="O1821" s="237"/>
      <c r="P1821" s="237"/>
      <c r="Q1821" s="237"/>
      <c r="R1821" s="237"/>
      <c r="S1821" s="237"/>
      <c r="T1821" s="238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39" t="s">
        <v>152</v>
      </c>
      <c r="AU1821" s="239" t="s">
        <v>150</v>
      </c>
      <c r="AV1821" s="13" t="s">
        <v>81</v>
      </c>
      <c r="AW1821" s="13" t="s">
        <v>30</v>
      </c>
      <c r="AX1821" s="13" t="s">
        <v>73</v>
      </c>
      <c r="AY1821" s="239" t="s">
        <v>142</v>
      </c>
    </row>
    <row r="1822" s="14" customFormat="1">
      <c r="A1822" s="14"/>
      <c r="B1822" s="240"/>
      <c r="C1822" s="241"/>
      <c r="D1822" s="231" t="s">
        <v>152</v>
      </c>
      <c r="E1822" s="242" t="s">
        <v>1</v>
      </c>
      <c r="F1822" s="243" t="s">
        <v>1747</v>
      </c>
      <c r="G1822" s="241"/>
      <c r="H1822" s="244">
        <v>4.8339999999999996</v>
      </c>
      <c r="I1822" s="245"/>
      <c r="J1822" s="241"/>
      <c r="K1822" s="241"/>
      <c r="L1822" s="246"/>
      <c r="M1822" s="247"/>
      <c r="N1822" s="248"/>
      <c r="O1822" s="248"/>
      <c r="P1822" s="248"/>
      <c r="Q1822" s="248"/>
      <c r="R1822" s="248"/>
      <c r="S1822" s="248"/>
      <c r="T1822" s="249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0" t="s">
        <v>152</v>
      </c>
      <c r="AU1822" s="250" t="s">
        <v>150</v>
      </c>
      <c r="AV1822" s="14" t="s">
        <v>150</v>
      </c>
      <c r="AW1822" s="14" t="s">
        <v>30</v>
      </c>
      <c r="AX1822" s="14" t="s">
        <v>73</v>
      </c>
      <c r="AY1822" s="250" t="s">
        <v>142</v>
      </c>
    </row>
    <row r="1823" s="13" customFormat="1">
      <c r="A1823" s="13"/>
      <c r="B1823" s="229"/>
      <c r="C1823" s="230"/>
      <c r="D1823" s="231" t="s">
        <v>152</v>
      </c>
      <c r="E1823" s="232" t="s">
        <v>1</v>
      </c>
      <c r="F1823" s="233" t="s">
        <v>201</v>
      </c>
      <c r="G1823" s="230"/>
      <c r="H1823" s="232" t="s">
        <v>1</v>
      </c>
      <c r="I1823" s="234"/>
      <c r="J1823" s="230"/>
      <c r="K1823" s="230"/>
      <c r="L1823" s="235"/>
      <c r="M1823" s="236"/>
      <c r="N1823" s="237"/>
      <c r="O1823" s="237"/>
      <c r="P1823" s="237"/>
      <c r="Q1823" s="237"/>
      <c r="R1823" s="237"/>
      <c r="S1823" s="237"/>
      <c r="T1823" s="23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39" t="s">
        <v>152</v>
      </c>
      <c r="AU1823" s="239" t="s">
        <v>150</v>
      </c>
      <c r="AV1823" s="13" t="s">
        <v>81</v>
      </c>
      <c r="AW1823" s="13" t="s">
        <v>30</v>
      </c>
      <c r="AX1823" s="13" t="s">
        <v>73</v>
      </c>
      <c r="AY1823" s="239" t="s">
        <v>142</v>
      </c>
    </row>
    <row r="1824" s="14" customFormat="1">
      <c r="A1824" s="14"/>
      <c r="B1824" s="240"/>
      <c r="C1824" s="241"/>
      <c r="D1824" s="231" t="s">
        <v>152</v>
      </c>
      <c r="E1824" s="242" t="s">
        <v>1</v>
      </c>
      <c r="F1824" s="243" t="s">
        <v>202</v>
      </c>
      <c r="G1824" s="241"/>
      <c r="H1824" s="244">
        <v>4.5069999999999997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0" t="s">
        <v>152</v>
      </c>
      <c r="AU1824" s="250" t="s">
        <v>150</v>
      </c>
      <c r="AV1824" s="14" t="s">
        <v>150</v>
      </c>
      <c r="AW1824" s="14" t="s">
        <v>30</v>
      </c>
      <c r="AX1824" s="14" t="s">
        <v>73</v>
      </c>
      <c r="AY1824" s="250" t="s">
        <v>142</v>
      </c>
    </row>
    <row r="1825" s="13" customFormat="1">
      <c r="A1825" s="13"/>
      <c r="B1825" s="229"/>
      <c r="C1825" s="230"/>
      <c r="D1825" s="231" t="s">
        <v>152</v>
      </c>
      <c r="E1825" s="232" t="s">
        <v>1</v>
      </c>
      <c r="F1825" s="233" t="s">
        <v>203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152</v>
      </c>
      <c r="AU1825" s="239" t="s">
        <v>150</v>
      </c>
      <c r="AV1825" s="13" t="s">
        <v>81</v>
      </c>
      <c r="AW1825" s="13" t="s">
        <v>30</v>
      </c>
      <c r="AX1825" s="13" t="s">
        <v>73</v>
      </c>
      <c r="AY1825" s="239" t="s">
        <v>142</v>
      </c>
    </row>
    <row r="1826" s="14" customFormat="1">
      <c r="A1826" s="14"/>
      <c r="B1826" s="240"/>
      <c r="C1826" s="241"/>
      <c r="D1826" s="231" t="s">
        <v>152</v>
      </c>
      <c r="E1826" s="242" t="s">
        <v>1</v>
      </c>
      <c r="F1826" s="243" t="s">
        <v>204</v>
      </c>
      <c r="G1826" s="241"/>
      <c r="H1826" s="244">
        <v>1.5900000000000001</v>
      </c>
      <c r="I1826" s="245"/>
      <c r="J1826" s="241"/>
      <c r="K1826" s="241"/>
      <c r="L1826" s="246"/>
      <c r="M1826" s="247"/>
      <c r="N1826" s="248"/>
      <c r="O1826" s="248"/>
      <c r="P1826" s="248"/>
      <c r="Q1826" s="248"/>
      <c r="R1826" s="248"/>
      <c r="S1826" s="248"/>
      <c r="T1826" s="24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0" t="s">
        <v>152</v>
      </c>
      <c r="AU1826" s="250" t="s">
        <v>150</v>
      </c>
      <c r="AV1826" s="14" t="s">
        <v>150</v>
      </c>
      <c r="AW1826" s="14" t="s">
        <v>30</v>
      </c>
      <c r="AX1826" s="14" t="s">
        <v>73</v>
      </c>
      <c r="AY1826" s="250" t="s">
        <v>142</v>
      </c>
    </row>
    <row r="1827" s="13" customFormat="1">
      <c r="A1827" s="13"/>
      <c r="B1827" s="229"/>
      <c r="C1827" s="230"/>
      <c r="D1827" s="231" t="s">
        <v>152</v>
      </c>
      <c r="E1827" s="232" t="s">
        <v>1</v>
      </c>
      <c r="F1827" s="233" t="s">
        <v>245</v>
      </c>
      <c r="G1827" s="230"/>
      <c r="H1827" s="232" t="s">
        <v>1</v>
      </c>
      <c r="I1827" s="234"/>
      <c r="J1827" s="230"/>
      <c r="K1827" s="230"/>
      <c r="L1827" s="235"/>
      <c r="M1827" s="236"/>
      <c r="N1827" s="237"/>
      <c r="O1827" s="237"/>
      <c r="P1827" s="237"/>
      <c r="Q1827" s="237"/>
      <c r="R1827" s="237"/>
      <c r="S1827" s="237"/>
      <c r="T1827" s="238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39" t="s">
        <v>152</v>
      </c>
      <c r="AU1827" s="239" t="s">
        <v>150</v>
      </c>
      <c r="AV1827" s="13" t="s">
        <v>81</v>
      </c>
      <c r="AW1827" s="13" t="s">
        <v>30</v>
      </c>
      <c r="AX1827" s="13" t="s">
        <v>73</v>
      </c>
      <c r="AY1827" s="239" t="s">
        <v>142</v>
      </c>
    </row>
    <row r="1828" s="13" customFormat="1">
      <c r="A1828" s="13"/>
      <c r="B1828" s="229"/>
      <c r="C1828" s="230"/>
      <c r="D1828" s="231" t="s">
        <v>152</v>
      </c>
      <c r="E1828" s="232" t="s">
        <v>1</v>
      </c>
      <c r="F1828" s="233" t="s">
        <v>189</v>
      </c>
      <c r="G1828" s="230"/>
      <c r="H1828" s="232" t="s">
        <v>1</v>
      </c>
      <c r="I1828" s="234"/>
      <c r="J1828" s="230"/>
      <c r="K1828" s="230"/>
      <c r="L1828" s="235"/>
      <c r="M1828" s="236"/>
      <c r="N1828" s="237"/>
      <c r="O1828" s="237"/>
      <c r="P1828" s="237"/>
      <c r="Q1828" s="237"/>
      <c r="R1828" s="237"/>
      <c r="S1828" s="237"/>
      <c r="T1828" s="238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39" t="s">
        <v>152</v>
      </c>
      <c r="AU1828" s="239" t="s">
        <v>150</v>
      </c>
      <c r="AV1828" s="13" t="s">
        <v>81</v>
      </c>
      <c r="AW1828" s="13" t="s">
        <v>30</v>
      </c>
      <c r="AX1828" s="13" t="s">
        <v>73</v>
      </c>
      <c r="AY1828" s="239" t="s">
        <v>142</v>
      </c>
    </row>
    <row r="1829" s="14" customFormat="1">
      <c r="A1829" s="14"/>
      <c r="B1829" s="240"/>
      <c r="C1829" s="241"/>
      <c r="D1829" s="231" t="s">
        <v>152</v>
      </c>
      <c r="E1829" s="242" t="s">
        <v>1</v>
      </c>
      <c r="F1829" s="243" t="s">
        <v>1748</v>
      </c>
      <c r="G1829" s="241"/>
      <c r="H1829" s="244">
        <v>19.582999999999998</v>
      </c>
      <c r="I1829" s="245"/>
      <c r="J1829" s="241"/>
      <c r="K1829" s="241"/>
      <c r="L1829" s="246"/>
      <c r="M1829" s="247"/>
      <c r="N1829" s="248"/>
      <c r="O1829" s="248"/>
      <c r="P1829" s="248"/>
      <c r="Q1829" s="248"/>
      <c r="R1829" s="248"/>
      <c r="S1829" s="248"/>
      <c r="T1829" s="249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0" t="s">
        <v>152</v>
      </c>
      <c r="AU1829" s="250" t="s">
        <v>150</v>
      </c>
      <c r="AV1829" s="14" t="s">
        <v>150</v>
      </c>
      <c r="AW1829" s="14" t="s">
        <v>30</v>
      </c>
      <c r="AX1829" s="14" t="s">
        <v>73</v>
      </c>
      <c r="AY1829" s="250" t="s">
        <v>142</v>
      </c>
    </row>
    <row r="1830" s="13" customFormat="1">
      <c r="A1830" s="13"/>
      <c r="B1830" s="229"/>
      <c r="C1830" s="230"/>
      <c r="D1830" s="231" t="s">
        <v>152</v>
      </c>
      <c r="E1830" s="232" t="s">
        <v>1</v>
      </c>
      <c r="F1830" s="233" t="s">
        <v>191</v>
      </c>
      <c r="G1830" s="230"/>
      <c r="H1830" s="232" t="s">
        <v>1</v>
      </c>
      <c r="I1830" s="234"/>
      <c r="J1830" s="230"/>
      <c r="K1830" s="230"/>
      <c r="L1830" s="235"/>
      <c r="M1830" s="236"/>
      <c r="N1830" s="237"/>
      <c r="O1830" s="237"/>
      <c r="P1830" s="237"/>
      <c r="Q1830" s="237"/>
      <c r="R1830" s="237"/>
      <c r="S1830" s="237"/>
      <c r="T1830" s="238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39" t="s">
        <v>152</v>
      </c>
      <c r="AU1830" s="239" t="s">
        <v>150</v>
      </c>
      <c r="AV1830" s="13" t="s">
        <v>81</v>
      </c>
      <c r="AW1830" s="13" t="s">
        <v>30</v>
      </c>
      <c r="AX1830" s="13" t="s">
        <v>73</v>
      </c>
      <c r="AY1830" s="239" t="s">
        <v>142</v>
      </c>
    </row>
    <row r="1831" s="14" customFormat="1">
      <c r="A1831" s="14"/>
      <c r="B1831" s="240"/>
      <c r="C1831" s="241"/>
      <c r="D1831" s="231" t="s">
        <v>152</v>
      </c>
      <c r="E1831" s="242" t="s">
        <v>1</v>
      </c>
      <c r="F1831" s="243" t="s">
        <v>1749</v>
      </c>
      <c r="G1831" s="241"/>
      <c r="H1831" s="244">
        <v>22.573</v>
      </c>
      <c r="I1831" s="245"/>
      <c r="J1831" s="241"/>
      <c r="K1831" s="241"/>
      <c r="L1831" s="246"/>
      <c r="M1831" s="247"/>
      <c r="N1831" s="248"/>
      <c r="O1831" s="248"/>
      <c r="P1831" s="248"/>
      <c r="Q1831" s="248"/>
      <c r="R1831" s="248"/>
      <c r="S1831" s="248"/>
      <c r="T1831" s="249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50" t="s">
        <v>152</v>
      </c>
      <c r="AU1831" s="250" t="s">
        <v>150</v>
      </c>
      <c r="AV1831" s="14" t="s">
        <v>150</v>
      </c>
      <c r="AW1831" s="14" t="s">
        <v>30</v>
      </c>
      <c r="AX1831" s="14" t="s">
        <v>73</v>
      </c>
      <c r="AY1831" s="250" t="s">
        <v>142</v>
      </c>
    </row>
    <row r="1832" s="14" customFormat="1">
      <c r="A1832" s="14"/>
      <c r="B1832" s="240"/>
      <c r="C1832" s="241"/>
      <c r="D1832" s="231" t="s">
        <v>152</v>
      </c>
      <c r="E1832" s="242" t="s">
        <v>1</v>
      </c>
      <c r="F1832" s="243" t="s">
        <v>248</v>
      </c>
      <c r="G1832" s="241"/>
      <c r="H1832" s="244">
        <v>-1.3999999999999999</v>
      </c>
      <c r="I1832" s="245"/>
      <c r="J1832" s="241"/>
      <c r="K1832" s="241"/>
      <c r="L1832" s="246"/>
      <c r="M1832" s="247"/>
      <c r="N1832" s="248"/>
      <c r="O1832" s="248"/>
      <c r="P1832" s="248"/>
      <c r="Q1832" s="248"/>
      <c r="R1832" s="248"/>
      <c r="S1832" s="248"/>
      <c r="T1832" s="249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50" t="s">
        <v>152</v>
      </c>
      <c r="AU1832" s="250" t="s">
        <v>150</v>
      </c>
      <c r="AV1832" s="14" t="s">
        <v>150</v>
      </c>
      <c r="AW1832" s="14" t="s">
        <v>30</v>
      </c>
      <c r="AX1832" s="14" t="s">
        <v>73</v>
      </c>
      <c r="AY1832" s="250" t="s">
        <v>142</v>
      </c>
    </row>
    <row r="1833" s="13" customFormat="1">
      <c r="A1833" s="13"/>
      <c r="B1833" s="229"/>
      <c r="C1833" s="230"/>
      <c r="D1833" s="231" t="s">
        <v>152</v>
      </c>
      <c r="E1833" s="232" t="s">
        <v>1</v>
      </c>
      <c r="F1833" s="233" t="s">
        <v>193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152</v>
      </c>
      <c r="AU1833" s="239" t="s">
        <v>150</v>
      </c>
      <c r="AV1833" s="13" t="s">
        <v>81</v>
      </c>
      <c r="AW1833" s="13" t="s">
        <v>30</v>
      </c>
      <c r="AX1833" s="13" t="s">
        <v>73</v>
      </c>
      <c r="AY1833" s="239" t="s">
        <v>142</v>
      </c>
    </row>
    <row r="1834" s="14" customFormat="1">
      <c r="A1834" s="14"/>
      <c r="B1834" s="240"/>
      <c r="C1834" s="241"/>
      <c r="D1834" s="231" t="s">
        <v>152</v>
      </c>
      <c r="E1834" s="242" t="s">
        <v>1</v>
      </c>
      <c r="F1834" s="243" t="s">
        <v>1750</v>
      </c>
      <c r="G1834" s="241"/>
      <c r="H1834" s="244">
        <v>23.809999999999999</v>
      </c>
      <c r="I1834" s="245"/>
      <c r="J1834" s="241"/>
      <c r="K1834" s="241"/>
      <c r="L1834" s="246"/>
      <c r="M1834" s="247"/>
      <c r="N1834" s="248"/>
      <c r="O1834" s="248"/>
      <c r="P1834" s="248"/>
      <c r="Q1834" s="248"/>
      <c r="R1834" s="248"/>
      <c r="S1834" s="248"/>
      <c r="T1834" s="24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50" t="s">
        <v>152</v>
      </c>
      <c r="AU1834" s="250" t="s">
        <v>150</v>
      </c>
      <c r="AV1834" s="14" t="s">
        <v>150</v>
      </c>
      <c r="AW1834" s="14" t="s">
        <v>30</v>
      </c>
      <c r="AX1834" s="14" t="s">
        <v>73</v>
      </c>
      <c r="AY1834" s="250" t="s">
        <v>142</v>
      </c>
    </row>
    <row r="1835" s="14" customFormat="1">
      <c r="A1835" s="14"/>
      <c r="B1835" s="240"/>
      <c r="C1835" s="241"/>
      <c r="D1835" s="231" t="s">
        <v>152</v>
      </c>
      <c r="E1835" s="242" t="s">
        <v>1</v>
      </c>
      <c r="F1835" s="243" t="s">
        <v>250</v>
      </c>
      <c r="G1835" s="241"/>
      <c r="H1835" s="244">
        <v>-6.7359999999999998</v>
      </c>
      <c r="I1835" s="245"/>
      <c r="J1835" s="241"/>
      <c r="K1835" s="241"/>
      <c r="L1835" s="246"/>
      <c r="M1835" s="247"/>
      <c r="N1835" s="248"/>
      <c r="O1835" s="248"/>
      <c r="P1835" s="248"/>
      <c r="Q1835" s="248"/>
      <c r="R1835" s="248"/>
      <c r="S1835" s="248"/>
      <c r="T1835" s="249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0" t="s">
        <v>152</v>
      </c>
      <c r="AU1835" s="250" t="s">
        <v>150</v>
      </c>
      <c r="AV1835" s="14" t="s">
        <v>150</v>
      </c>
      <c r="AW1835" s="14" t="s">
        <v>30</v>
      </c>
      <c r="AX1835" s="14" t="s">
        <v>73</v>
      </c>
      <c r="AY1835" s="250" t="s">
        <v>142</v>
      </c>
    </row>
    <row r="1836" s="13" customFormat="1">
      <c r="A1836" s="13"/>
      <c r="B1836" s="229"/>
      <c r="C1836" s="230"/>
      <c r="D1836" s="231" t="s">
        <v>152</v>
      </c>
      <c r="E1836" s="232" t="s">
        <v>1</v>
      </c>
      <c r="F1836" s="233" t="s">
        <v>195</v>
      </c>
      <c r="G1836" s="230"/>
      <c r="H1836" s="232" t="s">
        <v>1</v>
      </c>
      <c r="I1836" s="234"/>
      <c r="J1836" s="230"/>
      <c r="K1836" s="230"/>
      <c r="L1836" s="235"/>
      <c r="M1836" s="236"/>
      <c r="N1836" s="237"/>
      <c r="O1836" s="237"/>
      <c r="P1836" s="237"/>
      <c r="Q1836" s="237"/>
      <c r="R1836" s="237"/>
      <c r="S1836" s="237"/>
      <c r="T1836" s="23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9" t="s">
        <v>152</v>
      </c>
      <c r="AU1836" s="239" t="s">
        <v>150</v>
      </c>
      <c r="AV1836" s="13" t="s">
        <v>81</v>
      </c>
      <c r="AW1836" s="13" t="s">
        <v>30</v>
      </c>
      <c r="AX1836" s="13" t="s">
        <v>73</v>
      </c>
      <c r="AY1836" s="239" t="s">
        <v>142</v>
      </c>
    </row>
    <row r="1837" s="14" customFormat="1">
      <c r="A1837" s="14"/>
      <c r="B1837" s="240"/>
      <c r="C1837" s="241"/>
      <c r="D1837" s="231" t="s">
        <v>152</v>
      </c>
      <c r="E1837" s="242" t="s">
        <v>1</v>
      </c>
      <c r="F1837" s="243" t="s">
        <v>1751</v>
      </c>
      <c r="G1837" s="241"/>
      <c r="H1837" s="244">
        <v>8.5449999999999999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152</v>
      </c>
      <c r="AU1837" s="250" t="s">
        <v>150</v>
      </c>
      <c r="AV1837" s="14" t="s">
        <v>150</v>
      </c>
      <c r="AW1837" s="14" t="s">
        <v>30</v>
      </c>
      <c r="AX1837" s="14" t="s">
        <v>73</v>
      </c>
      <c r="AY1837" s="250" t="s">
        <v>142</v>
      </c>
    </row>
    <row r="1838" s="13" customFormat="1">
      <c r="A1838" s="13"/>
      <c r="B1838" s="229"/>
      <c r="C1838" s="230"/>
      <c r="D1838" s="231" t="s">
        <v>152</v>
      </c>
      <c r="E1838" s="232" t="s">
        <v>1</v>
      </c>
      <c r="F1838" s="233" t="s">
        <v>197</v>
      </c>
      <c r="G1838" s="230"/>
      <c r="H1838" s="232" t="s">
        <v>1</v>
      </c>
      <c r="I1838" s="234"/>
      <c r="J1838" s="230"/>
      <c r="K1838" s="230"/>
      <c r="L1838" s="235"/>
      <c r="M1838" s="236"/>
      <c r="N1838" s="237"/>
      <c r="O1838" s="237"/>
      <c r="P1838" s="237"/>
      <c r="Q1838" s="237"/>
      <c r="R1838" s="237"/>
      <c r="S1838" s="237"/>
      <c r="T1838" s="23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9" t="s">
        <v>152</v>
      </c>
      <c r="AU1838" s="239" t="s">
        <v>150</v>
      </c>
      <c r="AV1838" s="13" t="s">
        <v>81</v>
      </c>
      <c r="AW1838" s="13" t="s">
        <v>30</v>
      </c>
      <c r="AX1838" s="13" t="s">
        <v>73</v>
      </c>
      <c r="AY1838" s="239" t="s">
        <v>142</v>
      </c>
    </row>
    <row r="1839" s="14" customFormat="1">
      <c r="A1839" s="14"/>
      <c r="B1839" s="240"/>
      <c r="C1839" s="241"/>
      <c r="D1839" s="231" t="s">
        <v>152</v>
      </c>
      <c r="E1839" s="242" t="s">
        <v>1</v>
      </c>
      <c r="F1839" s="243" t="s">
        <v>1752</v>
      </c>
      <c r="G1839" s="241"/>
      <c r="H1839" s="244">
        <v>9.2460000000000004</v>
      </c>
      <c r="I1839" s="245"/>
      <c r="J1839" s="241"/>
      <c r="K1839" s="241"/>
      <c r="L1839" s="246"/>
      <c r="M1839" s="247"/>
      <c r="N1839" s="248"/>
      <c r="O1839" s="248"/>
      <c r="P1839" s="248"/>
      <c r="Q1839" s="248"/>
      <c r="R1839" s="248"/>
      <c r="S1839" s="248"/>
      <c r="T1839" s="249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50" t="s">
        <v>152</v>
      </c>
      <c r="AU1839" s="250" t="s">
        <v>150</v>
      </c>
      <c r="AV1839" s="14" t="s">
        <v>150</v>
      </c>
      <c r="AW1839" s="14" t="s">
        <v>30</v>
      </c>
      <c r="AX1839" s="14" t="s">
        <v>73</v>
      </c>
      <c r="AY1839" s="250" t="s">
        <v>142</v>
      </c>
    </row>
    <row r="1840" s="13" customFormat="1">
      <c r="A1840" s="13"/>
      <c r="B1840" s="229"/>
      <c r="C1840" s="230"/>
      <c r="D1840" s="231" t="s">
        <v>152</v>
      </c>
      <c r="E1840" s="232" t="s">
        <v>1</v>
      </c>
      <c r="F1840" s="233" t="s">
        <v>199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152</v>
      </c>
      <c r="AU1840" s="239" t="s">
        <v>150</v>
      </c>
      <c r="AV1840" s="13" t="s">
        <v>81</v>
      </c>
      <c r="AW1840" s="13" t="s">
        <v>30</v>
      </c>
      <c r="AX1840" s="13" t="s">
        <v>73</v>
      </c>
      <c r="AY1840" s="239" t="s">
        <v>142</v>
      </c>
    </row>
    <row r="1841" s="14" customFormat="1">
      <c r="A1841" s="14"/>
      <c r="B1841" s="240"/>
      <c r="C1841" s="241"/>
      <c r="D1841" s="231" t="s">
        <v>152</v>
      </c>
      <c r="E1841" s="242" t="s">
        <v>1</v>
      </c>
      <c r="F1841" s="243" t="s">
        <v>1753</v>
      </c>
      <c r="G1841" s="241"/>
      <c r="H1841" s="244">
        <v>14.960000000000001</v>
      </c>
      <c r="I1841" s="245"/>
      <c r="J1841" s="241"/>
      <c r="K1841" s="241"/>
      <c r="L1841" s="246"/>
      <c r="M1841" s="247"/>
      <c r="N1841" s="248"/>
      <c r="O1841" s="248"/>
      <c r="P1841" s="248"/>
      <c r="Q1841" s="248"/>
      <c r="R1841" s="248"/>
      <c r="S1841" s="248"/>
      <c r="T1841" s="249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0" t="s">
        <v>152</v>
      </c>
      <c r="AU1841" s="250" t="s">
        <v>150</v>
      </c>
      <c r="AV1841" s="14" t="s">
        <v>150</v>
      </c>
      <c r="AW1841" s="14" t="s">
        <v>30</v>
      </c>
      <c r="AX1841" s="14" t="s">
        <v>73</v>
      </c>
      <c r="AY1841" s="250" t="s">
        <v>142</v>
      </c>
    </row>
    <row r="1842" s="13" customFormat="1">
      <c r="A1842" s="13"/>
      <c r="B1842" s="229"/>
      <c r="C1842" s="230"/>
      <c r="D1842" s="231" t="s">
        <v>152</v>
      </c>
      <c r="E1842" s="232" t="s">
        <v>1</v>
      </c>
      <c r="F1842" s="233" t="s">
        <v>201</v>
      </c>
      <c r="G1842" s="230"/>
      <c r="H1842" s="232" t="s">
        <v>1</v>
      </c>
      <c r="I1842" s="234"/>
      <c r="J1842" s="230"/>
      <c r="K1842" s="230"/>
      <c r="L1842" s="235"/>
      <c r="M1842" s="236"/>
      <c r="N1842" s="237"/>
      <c r="O1842" s="237"/>
      <c r="P1842" s="237"/>
      <c r="Q1842" s="237"/>
      <c r="R1842" s="237"/>
      <c r="S1842" s="237"/>
      <c r="T1842" s="238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39" t="s">
        <v>152</v>
      </c>
      <c r="AU1842" s="239" t="s">
        <v>150</v>
      </c>
      <c r="AV1842" s="13" t="s">
        <v>81</v>
      </c>
      <c r="AW1842" s="13" t="s">
        <v>30</v>
      </c>
      <c r="AX1842" s="13" t="s">
        <v>73</v>
      </c>
      <c r="AY1842" s="239" t="s">
        <v>142</v>
      </c>
    </row>
    <row r="1843" s="14" customFormat="1">
      <c r="A1843" s="14"/>
      <c r="B1843" s="240"/>
      <c r="C1843" s="241"/>
      <c r="D1843" s="231" t="s">
        <v>152</v>
      </c>
      <c r="E1843" s="242" t="s">
        <v>1</v>
      </c>
      <c r="F1843" s="243" t="s">
        <v>1754</v>
      </c>
      <c r="G1843" s="241"/>
      <c r="H1843" s="244">
        <v>13.281000000000001</v>
      </c>
      <c r="I1843" s="245"/>
      <c r="J1843" s="241"/>
      <c r="K1843" s="241"/>
      <c r="L1843" s="246"/>
      <c r="M1843" s="247"/>
      <c r="N1843" s="248"/>
      <c r="O1843" s="248"/>
      <c r="P1843" s="248"/>
      <c r="Q1843" s="248"/>
      <c r="R1843" s="248"/>
      <c r="S1843" s="248"/>
      <c r="T1843" s="249"/>
      <c r="U1843" s="14"/>
      <c r="V1843" s="14"/>
      <c r="W1843" s="14"/>
      <c r="X1843" s="14"/>
      <c r="Y1843" s="14"/>
      <c r="Z1843" s="14"/>
      <c r="AA1843" s="14"/>
      <c r="AB1843" s="14"/>
      <c r="AC1843" s="14"/>
      <c r="AD1843" s="14"/>
      <c r="AE1843" s="14"/>
      <c r="AT1843" s="250" t="s">
        <v>152</v>
      </c>
      <c r="AU1843" s="250" t="s">
        <v>150</v>
      </c>
      <c r="AV1843" s="14" t="s">
        <v>150</v>
      </c>
      <c r="AW1843" s="14" t="s">
        <v>30</v>
      </c>
      <c r="AX1843" s="14" t="s">
        <v>73</v>
      </c>
      <c r="AY1843" s="250" t="s">
        <v>142</v>
      </c>
    </row>
    <row r="1844" s="14" customFormat="1">
      <c r="A1844" s="14"/>
      <c r="B1844" s="240"/>
      <c r="C1844" s="241"/>
      <c r="D1844" s="231" t="s">
        <v>152</v>
      </c>
      <c r="E1844" s="242" t="s">
        <v>1</v>
      </c>
      <c r="F1844" s="243" t="s">
        <v>1755</v>
      </c>
      <c r="G1844" s="241"/>
      <c r="H1844" s="244">
        <v>1.4119999999999999</v>
      </c>
      <c r="I1844" s="245"/>
      <c r="J1844" s="241"/>
      <c r="K1844" s="241"/>
      <c r="L1844" s="246"/>
      <c r="M1844" s="247"/>
      <c r="N1844" s="248"/>
      <c r="O1844" s="248"/>
      <c r="P1844" s="248"/>
      <c r="Q1844" s="248"/>
      <c r="R1844" s="248"/>
      <c r="S1844" s="248"/>
      <c r="T1844" s="24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0" t="s">
        <v>152</v>
      </c>
      <c r="AU1844" s="250" t="s">
        <v>150</v>
      </c>
      <c r="AV1844" s="14" t="s">
        <v>150</v>
      </c>
      <c r="AW1844" s="14" t="s">
        <v>30</v>
      </c>
      <c r="AX1844" s="14" t="s">
        <v>73</v>
      </c>
      <c r="AY1844" s="250" t="s">
        <v>142</v>
      </c>
    </row>
    <row r="1845" s="13" customFormat="1">
      <c r="A1845" s="13"/>
      <c r="B1845" s="229"/>
      <c r="C1845" s="230"/>
      <c r="D1845" s="231" t="s">
        <v>152</v>
      </c>
      <c r="E1845" s="232" t="s">
        <v>1</v>
      </c>
      <c r="F1845" s="233" t="s">
        <v>203</v>
      </c>
      <c r="G1845" s="230"/>
      <c r="H1845" s="232" t="s">
        <v>1</v>
      </c>
      <c r="I1845" s="234"/>
      <c r="J1845" s="230"/>
      <c r="K1845" s="230"/>
      <c r="L1845" s="235"/>
      <c r="M1845" s="236"/>
      <c r="N1845" s="237"/>
      <c r="O1845" s="237"/>
      <c r="P1845" s="237"/>
      <c r="Q1845" s="237"/>
      <c r="R1845" s="237"/>
      <c r="S1845" s="237"/>
      <c r="T1845" s="23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9" t="s">
        <v>152</v>
      </c>
      <c r="AU1845" s="239" t="s">
        <v>150</v>
      </c>
      <c r="AV1845" s="13" t="s">
        <v>81</v>
      </c>
      <c r="AW1845" s="13" t="s">
        <v>30</v>
      </c>
      <c r="AX1845" s="13" t="s">
        <v>73</v>
      </c>
      <c r="AY1845" s="239" t="s">
        <v>142</v>
      </c>
    </row>
    <row r="1846" s="14" customFormat="1">
      <c r="A1846" s="14"/>
      <c r="B1846" s="240"/>
      <c r="C1846" s="241"/>
      <c r="D1846" s="231" t="s">
        <v>152</v>
      </c>
      <c r="E1846" s="242" t="s">
        <v>1</v>
      </c>
      <c r="F1846" s="243" t="s">
        <v>1756</v>
      </c>
      <c r="G1846" s="241"/>
      <c r="H1846" s="244">
        <v>6.8250000000000002</v>
      </c>
      <c r="I1846" s="245"/>
      <c r="J1846" s="241"/>
      <c r="K1846" s="241"/>
      <c r="L1846" s="246"/>
      <c r="M1846" s="247"/>
      <c r="N1846" s="248"/>
      <c r="O1846" s="248"/>
      <c r="P1846" s="248"/>
      <c r="Q1846" s="248"/>
      <c r="R1846" s="248"/>
      <c r="S1846" s="248"/>
      <c r="T1846" s="249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50" t="s">
        <v>152</v>
      </c>
      <c r="AU1846" s="250" t="s">
        <v>150</v>
      </c>
      <c r="AV1846" s="14" t="s">
        <v>150</v>
      </c>
      <c r="AW1846" s="14" t="s">
        <v>30</v>
      </c>
      <c r="AX1846" s="14" t="s">
        <v>73</v>
      </c>
      <c r="AY1846" s="250" t="s">
        <v>142</v>
      </c>
    </row>
    <row r="1847" s="13" customFormat="1">
      <c r="A1847" s="13"/>
      <c r="B1847" s="229"/>
      <c r="C1847" s="230"/>
      <c r="D1847" s="231" t="s">
        <v>152</v>
      </c>
      <c r="E1847" s="232" t="s">
        <v>1</v>
      </c>
      <c r="F1847" s="233" t="s">
        <v>257</v>
      </c>
      <c r="G1847" s="230"/>
      <c r="H1847" s="232" t="s">
        <v>1</v>
      </c>
      <c r="I1847" s="234"/>
      <c r="J1847" s="230"/>
      <c r="K1847" s="230"/>
      <c r="L1847" s="235"/>
      <c r="M1847" s="236"/>
      <c r="N1847" s="237"/>
      <c r="O1847" s="237"/>
      <c r="P1847" s="237"/>
      <c r="Q1847" s="237"/>
      <c r="R1847" s="237"/>
      <c r="S1847" s="237"/>
      <c r="T1847" s="238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39" t="s">
        <v>152</v>
      </c>
      <c r="AU1847" s="239" t="s">
        <v>150</v>
      </c>
      <c r="AV1847" s="13" t="s">
        <v>81</v>
      </c>
      <c r="AW1847" s="13" t="s">
        <v>30</v>
      </c>
      <c r="AX1847" s="13" t="s">
        <v>73</v>
      </c>
      <c r="AY1847" s="239" t="s">
        <v>142</v>
      </c>
    </row>
    <row r="1848" s="13" customFormat="1">
      <c r="A1848" s="13"/>
      <c r="B1848" s="229"/>
      <c r="C1848" s="230"/>
      <c r="D1848" s="231" t="s">
        <v>152</v>
      </c>
      <c r="E1848" s="232" t="s">
        <v>1</v>
      </c>
      <c r="F1848" s="233" t="s">
        <v>193</v>
      </c>
      <c r="G1848" s="230"/>
      <c r="H1848" s="232" t="s">
        <v>1</v>
      </c>
      <c r="I1848" s="234"/>
      <c r="J1848" s="230"/>
      <c r="K1848" s="230"/>
      <c r="L1848" s="235"/>
      <c r="M1848" s="236"/>
      <c r="N1848" s="237"/>
      <c r="O1848" s="237"/>
      <c r="P1848" s="237"/>
      <c r="Q1848" s="237"/>
      <c r="R1848" s="237"/>
      <c r="S1848" s="237"/>
      <c r="T1848" s="23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9" t="s">
        <v>152</v>
      </c>
      <c r="AU1848" s="239" t="s">
        <v>150</v>
      </c>
      <c r="AV1848" s="13" t="s">
        <v>81</v>
      </c>
      <c r="AW1848" s="13" t="s">
        <v>30</v>
      </c>
      <c r="AX1848" s="13" t="s">
        <v>73</v>
      </c>
      <c r="AY1848" s="239" t="s">
        <v>142</v>
      </c>
    </row>
    <row r="1849" s="14" customFormat="1">
      <c r="A1849" s="14"/>
      <c r="B1849" s="240"/>
      <c r="C1849" s="241"/>
      <c r="D1849" s="231" t="s">
        <v>152</v>
      </c>
      <c r="E1849" s="242" t="s">
        <v>1</v>
      </c>
      <c r="F1849" s="243" t="s">
        <v>73</v>
      </c>
      <c r="G1849" s="241"/>
      <c r="H1849" s="244">
        <v>0</v>
      </c>
      <c r="I1849" s="245"/>
      <c r="J1849" s="241"/>
      <c r="K1849" s="241"/>
      <c r="L1849" s="246"/>
      <c r="M1849" s="247"/>
      <c r="N1849" s="248"/>
      <c r="O1849" s="248"/>
      <c r="P1849" s="248"/>
      <c r="Q1849" s="248"/>
      <c r="R1849" s="248"/>
      <c r="S1849" s="248"/>
      <c r="T1849" s="24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0" t="s">
        <v>152</v>
      </c>
      <c r="AU1849" s="250" t="s">
        <v>150</v>
      </c>
      <c r="AV1849" s="14" t="s">
        <v>150</v>
      </c>
      <c r="AW1849" s="14" t="s">
        <v>30</v>
      </c>
      <c r="AX1849" s="14" t="s">
        <v>73</v>
      </c>
      <c r="AY1849" s="250" t="s">
        <v>142</v>
      </c>
    </row>
    <row r="1850" s="13" customFormat="1">
      <c r="A1850" s="13"/>
      <c r="B1850" s="229"/>
      <c r="C1850" s="230"/>
      <c r="D1850" s="231" t="s">
        <v>152</v>
      </c>
      <c r="E1850" s="232" t="s">
        <v>1</v>
      </c>
      <c r="F1850" s="233" t="s">
        <v>201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152</v>
      </c>
      <c r="AU1850" s="239" t="s">
        <v>150</v>
      </c>
      <c r="AV1850" s="13" t="s">
        <v>81</v>
      </c>
      <c r="AW1850" s="13" t="s">
        <v>30</v>
      </c>
      <c r="AX1850" s="13" t="s">
        <v>73</v>
      </c>
      <c r="AY1850" s="239" t="s">
        <v>142</v>
      </c>
    </row>
    <row r="1851" s="14" customFormat="1">
      <c r="A1851" s="14"/>
      <c r="B1851" s="240"/>
      <c r="C1851" s="241"/>
      <c r="D1851" s="231" t="s">
        <v>152</v>
      </c>
      <c r="E1851" s="242" t="s">
        <v>1</v>
      </c>
      <c r="F1851" s="243" t="s">
        <v>1757</v>
      </c>
      <c r="G1851" s="241"/>
      <c r="H1851" s="244">
        <v>-20.189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152</v>
      </c>
      <c r="AU1851" s="250" t="s">
        <v>150</v>
      </c>
      <c r="AV1851" s="14" t="s">
        <v>150</v>
      </c>
      <c r="AW1851" s="14" t="s">
        <v>30</v>
      </c>
      <c r="AX1851" s="14" t="s">
        <v>73</v>
      </c>
      <c r="AY1851" s="250" t="s">
        <v>142</v>
      </c>
    </row>
    <row r="1852" s="14" customFormat="1">
      <c r="A1852" s="14"/>
      <c r="B1852" s="240"/>
      <c r="C1852" s="241"/>
      <c r="D1852" s="231" t="s">
        <v>152</v>
      </c>
      <c r="E1852" s="242" t="s">
        <v>1</v>
      </c>
      <c r="F1852" s="243" t="s">
        <v>1736</v>
      </c>
      <c r="G1852" s="241"/>
      <c r="H1852" s="244">
        <v>1.8740000000000001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152</v>
      </c>
      <c r="AU1852" s="250" t="s">
        <v>150</v>
      </c>
      <c r="AV1852" s="14" t="s">
        <v>150</v>
      </c>
      <c r="AW1852" s="14" t="s">
        <v>30</v>
      </c>
      <c r="AX1852" s="14" t="s">
        <v>73</v>
      </c>
      <c r="AY1852" s="250" t="s">
        <v>142</v>
      </c>
    </row>
    <row r="1853" s="13" customFormat="1">
      <c r="A1853" s="13"/>
      <c r="B1853" s="229"/>
      <c r="C1853" s="230"/>
      <c r="D1853" s="231" t="s">
        <v>152</v>
      </c>
      <c r="E1853" s="232" t="s">
        <v>1</v>
      </c>
      <c r="F1853" s="233" t="s">
        <v>203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152</v>
      </c>
      <c r="AU1853" s="239" t="s">
        <v>150</v>
      </c>
      <c r="AV1853" s="13" t="s">
        <v>81</v>
      </c>
      <c r="AW1853" s="13" t="s">
        <v>30</v>
      </c>
      <c r="AX1853" s="13" t="s">
        <v>73</v>
      </c>
      <c r="AY1853" s="239" t="s">
        <v>142</v>
      </c>
    </row>
    <row r="1854" s="14" customFormat="1">
      <c r="A1854" s="14"/>
      <c r="B1854" s="240"/>
      <c r="C1854" s="241"/>
      <c r="D1854" s="231" t="s">
        <v>152</v>
      </c>
      <c r="E1854" s="242" t="s">
        <v>1</v>
      </c>
      <c r="F1854" s="243" t="s">
        <v>73</v>
      </c>
      <c r="G1854" s="241"/>
      <c r="H1854" s="244">
        <v>0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152</v>
      </c>
      <c r="AU1854" s="250" t="s">
        <v>150</v>
      </c>
      <c r="AV1854" s="14" t="s">
        <v>150</v>
      </c>
      <c r="AW1854" s="14" t="s">
        <v>30</v>
      </c>
      <c r="AX1854" s="14" t="s">
        <v>73</v>
      </c>
      <c r="AY1854" s="250" t="s">
        <v>142</v>
      </c>
    </row>
    <row r="1855" s="15" customFormat="1">
      <c r="A1855" s="15"/>
      <c r="B1855" s="262"/>
      <c r="C1855" s="263"/>
      <c r="D1855" s="231" t="s">
        <v>152</v>
      </c>
      <c r="E1855" s="264" t="s">
        <v>1</v>
      </c>
      <c r="F1855" s="265" t="s">
        <v>173</v>
      </c>
      <c r="G1855" s="263"/>
      <c r="H1855" s="266">
        <v>136.578</v>
      </c>
      <c r="I1855" s="267"/>
      <c r="J1855" s="263"/>
      <c r="K1855" s="263"/>
      <c r="L1855" s="268"/>
      <c r="M1855" s="269"/>
      <c r="N1855" s="270"/>
      <c r="O1855" s="270"/>
      <c r="P1855" s="270"/>
      <c r="Q1855" s="270"/>
      <c r="R1855" s="270"/>
      <c r="S1855" s="270"/>
      <c r="T1855" s="271"/>
      <c r="U1855" s="15"/>
      <c r="V1855" s="15"/>
      <c r="W1855" s="15"/>
      <c r="X1855" s="15"/>
      <c r="Y1855" s="15"/>
      <c r="Z1855" s="15"/>
      <c r="AA1855" s="15"/>
      <c r="AB1855" s="15"/>
      <c r="AC1855" s="15"/>
      <c r="AD1855" s="15"/>
      <c r="AE1855" s="15"/>
      <c r="AT1855" s="272" t="s">
        <v>152</v>
      </c>
      <c r="AU1855" s="272" t="s">
        <v>150</v>
      </c>
      <c r="AV1855" s="15" t="s">
        <v>149</v>
      </c>
      <c r="AW1855" s="15" t="s">
        <v>30</v>
      </c>
      <c r="AX1855" s="15" t="s">
        <v>81</v>
      </c>
      <c r="AY1855" s="272" t="s">
        <v>142</v>
      </c>
    </row>
    <row r="1856" s="2" customFormat="1" ht="24.15" customHeight="1">
      <c r="A1856" s="38"/>
      <c r="B1856" s="39"/>
      <c r="C1856" s="215" t="s">
        <v>1758</v>
      </c>
      <c r="D1856" s="215" t="s">
        <v>145</v>
      </c>
      <c r="E1856" s="216" t="s">
        <v>1759</v>
      </c>
      <c r="F1856" s="217" t="s">
        <v>1760</v>
      </c>
      <c r="G1856" s="218" t="s">
        <v>169</v>
      </c>
      <c r="H1856" s="219">
        <v>136.578</v>
      </c>
      <c r="I1856" s="220"/>
      <c r="J1856" s="221">
        <f>ROUND(I1856*H1856,2)</f>
        <v>0</v>
      </c>
      <c r="K1856" s="222"/>
      <c r="L1856" s="44"/>
      <c r="M1856" s="223" t="s">
        <v>1</v>
      </c>
      <c r="N1856" s="224" t="s">
        <v>39</v>
      </c>
      <c r="O1856" s="91"/>
      <c r="P1856" s="225">
        <f>O1856*H1856</f>
        <v>0</v>
      </c>
      <c r="Q1856" s="225">
        <v>0</v>
      </c>
      <c r="R1856" s="225">
        <f>Q1856*H1856</f>
        <v>0</v>
      </c>
      <c r="S1856" s="225">
        <v>0</v>
      </c>
      <c r="T1856" s="226">
        <f>S1856*H1856</f>
        <v>0</v>
      </c>
      <c r="U1856" s="38"/>
      <c r="V1856" s="38"/>
      <c r="W1856" s="38"/>
      <c r="X1856" s="38"/>
      <c r="Y1856" s="38"/>
      <c r="Z1856" s="38"/>
      <c r="AA1856" s="38"/>
      <c r="AB1856" s="38"/>
      <c r="AC1856" s="38"/>
      <c r="AD1856" s="38"/>
      <c r="AE1856" s="38"/>
      <c r="AR1856" s="227" t="s">
        <v>265</v>
      </c>
      <c r="AT1856" s="227" t="s">
        <v>145</v>
      </c>
      <c r="AU1856" s="227" t="s">
        <v>150</v>
      </c>
      <c r="AY1856" s="17" t="s">
        <v>142</v>
      </c>
      <c r="BE1856" s="228">
        <f>IF(N1856="základní",J1856,0)</f>
        <v>0</v>
      </c>
      <c r="BF1856" s="228">
        <f>IF(N1856="snížená",J1856,0)</f>
        <v>0</v>
      </c>
      <c r="BG1856" s="228">
        <f>IF(N1856="zákl. přenesená",J1856,0)</f>
        <v>0</v>
      </c>
      <c r="BH1856" s="228">
        <f>IF(N1856="sníž. přenesená",J1856,0)</f>
        <v>0</v>
      </c>
      <c r="BI1856" s="228">
        <f>IF(N1856="nulová",J1856,0)</f>
        <v>0</v>
      </c>
      <c r="BJ1856" s="17" t="s">
        <v>150</v>
      </c>
      <c r="BK1856" s="228">
        <f>ROUND(I1856*H1856,2)</f>
        <v>0</v>
      </c>
      <c r="BL1856" s="17" t="s">
        <v>265</v>
      </c>
      <c r="BM1856" s="227" t="s">
        <v>1761</v>
      </c>
    </row>
    <row r="1857" s="13" customFormat="1">
      <c r="A1857" s="13"/>
      <c r="B1857" s="229"/>
      <c r="C1857" s="230"/>
      <c r="D1857" s="231" t="s">
        <v>152</v>
      </c>
      <c r="E1857" s="232" t="s">
        <v>1</v>
      </c>
      <c r="F1857" s="233" t="s">
        <v>1746</v>
      </c>
      <c r="G1857" s="230"/>
      <c r="H1857" s="232" t="s">
        <v>1</v>
      </c>
      <c r="I1857" s="234"/>
      <c r="J1857" s="230"/>
      <c r="K1857" s="230"/>
      <c r="L1857" s="235"/>
      <c r="M1857" s="236"/>
      <c r="N1857" s="237"/>
      <c r="O1857" s="237"/>
      <c r="P1857" s="237"/>
      <c r="Q1857" s="237"/>
      <c r="R1857" s="237"/>
      <c r="S1857" s="237"/>
      <c r="T1857" s="238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39" t="s">
        <v>152</v>
      </c>
      <c r="AU1857" s="239" t="s">
        <v>150</v>
      </c>
      <c r="AV1857" s="13" t="s">
        <v>81</v>
      </c>
      <c r="AW1857" s="13" t="s">
        <v>30</v>
      </c>
      <c r="AX1857" s="13" t="s">
        <v>73</v>
      </c>
      <c r="AY1857" s="239" t="s">
        <v>142</v>
      </c>
    </row>
    <row r="1858" s="13" customFormat="1">
      <c r="A1858" s="13"/>
      <c r="B1858" s="229"/>
      <c r="C1858" s="230"/>
      <c r="D1858" s="231" t="s">
        <v>152</v>
      </c>
      <c r="E1858" s="232" t="s">
        <v>1</v>
      </c>
      <c r="F1858" s="233" t="s">
        <v>1734</v>
      </c>
      <c r="G1858" s="230"/>
      <c r="H1858" s="232" t="s">
        <v>1</v>
      </c>
      <c r="I1858" s="234"/>
      <c r="J1858" s="230"/>
      <c r="K1858" s="230"/>
      <c r="L1858" s="235"/>
      <c r="M1858" s="236"/>
      <c r="N1858" s="237"/>
      <c r="O1858" s="237"/>
      <c r="P1858" s="237"/>
      <c r="Q1858" s="237"/>
      <c r="R1858" s="237"/>
      <c r="S1858" s="237"/>
      <c r="T1858" s="23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39" t="s">
        <v>152</v>
      </c>
      <c r="AU1858" s="239" t="s">
        <v>150</v>
      </c>
      <c r="AV1858" s="13" t="s">
        <v>81</v>
      </c>
      <c r="AW1858" s="13" t="s">
        <v>30</v>
      </c>
      <c r="AX1858" s="13" t="s">
        <v>73</v>
      </c>
      <c r="AY1858" s="239" t="s">
        <v>142</v>
      </c>
    </row>
    <row r="1859" s="13" customFormat="1">
      <c r="A1859" s="13"/>
      <c r="B1859" s="229"/>
      <c r="C1859" s="230"/>
      <c r="D1859" s="231" t="s">
        <v>152</v>
      </c>
      <c r="E1859" s="232" t="s">
        <v>1</v>
      </c>
      <c r="F1859" s="233" t="s">
        <v>189</v>
      </c>
      <c r="G1859" s="230"/>
      <c r="H1859" s="232" t="s">
        <v>1</v>
      </c>
      <c r="I1859" s="234"/>
      <c r="J1859" s="230"/>
      <c r="K1859" s="230"/>
      <c r="L1859" s="235"/>
      <c r="M1859" s="236"/>
      <c r="N1859" s="237"/>
      <c r="O1859" s="237"/>
      <c r="P1859" s="237"/>
      <c r="Q1859" s="237"/>
      <c r="R1859" s="237"/>
      <c r="S1859" s="237"/>
      <c r="T1859" s="23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9" t="s">
        <v>152</v>
      </c>
      <c r="AU1859" s="239" t="s">
        <v>150</v>
      </c>
      <c r="AV1859" s="13" t="s">
        <v>81</v>
      </c>
      <c r="AW1859" s="13" t="s">
        <v>30</v>
      </c>
      <c r="AX1859" s="13" t="s">
        <v>73</v>
      </c>
      <c r="AY1859" s="239" t="s">
        <v>142</v>
      </c>
    </row>
    <row r="1860" s="14" customFormat="1">
      <c r="A1860" s="14"/>
      <c r="B1860" s="240"/>
      <c r="C1860" s="241"/>
      <c r="D1860" s="231" t="s">
        <v>152</v>
      </c>
      <c r="E1860" s="242" t="s">
        <v>1</v>
      </c>
      <c r="F1860" s="243" t="s">
        <v>214</v>
      </c>
      <c r="G1860" s="241"/>
      <c r="H1860" s="244">
        <v>8.9320000000000004</v>
      </c>
      <c r="I1860" s="245"/>
      <c r="J1860" s="241"/>
      <c r="K1860" s="241"/>
      <c r="L1860" s="246"/>
      <c r="M1860" s="247"/>
      <c r="N1860" s="248"/>
      <c r="O1860" s="248"/>
      <c r="P1860" s="248"/>
      <c r="Q1860" s="248"/>
      <c r="R1860" s="248"/>
      <c r="S1860" s="248"/>
      <c r="T1860" s="249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0" t="s">
        <v>152</v>
      </c>
      <c r="AU1860" s="250" t="s">
        <v>150</v>
      </c>
      <c r="AV1860" s="14" t="s">
        <v>150</v>
      </c>
      <c r="AW1860" s="14" t="s">
        <v>30</v>
      </c>
      <c r="AX1860" s="14" t="s">
        <v>73</v>
      </c>
      <c r="AY1860" s="250" t="s">
        <v>142</v>
      </c>
    </row>
    <row r="1861" s="13" customFormat="1">
      <c r="A1861" s="13"/>
      <c r="B1861" s="229"/>
      <c r="C1861" s="230"/>
      <c r="D1861" s="231" t="s">
        <v>152</v>
      </c>
      <c r="E1861" s="232" t="s">
        <v>1</v>
      </c>
      <c r="F1861" s="233" t="s">
        <v>191</v>
      </c>
      <c r="G1861" s="230"/>
      <c r="H1861" s="232" t="s">
        <v>1</v>
      </c>
      <c r="I1861" s="234"/>
      <c r="J1861" s="230"/>
      <c r="K1861" s="230"/>
      <c r="L1861" s="235"/>
      <c r="M1861" s="236"/>
      <c r="N1861" s="237"/>
      <c r="O1861" s="237"/>
      <c r="P1861" s="237"/>
      <c r="Q1861" s="237"/>
      <c r="R1861" s="237"/>
      <c r="S1861" s="237"/>
      <c r="T1861" s="238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39" t="s">
        <v>152</v>
      </c>
      <c r="AU1861" s="239" t="s">
        <v>150</v>
      </c>
      <c r="AV1861" s="13" t="s">
        <v>81</v>
      </c>
      <c r="AW1861" s="13" t="s">
        <v>30</v>
      </c>
      <c r="AX1861" s="13" t="s">
        <v>73</v>
      </c>
      <c r="AY1861" s="239" t="s">
        <v>142</v>
      </c>
    </row>
    <row r="1862" s="14" customFormat="1">
      <c r="A1862" s="14"/>
      <c r="B1862" s="240"/>
      <c r="C1862" s="241"/>
      <c r="D1862" s="231" t="s">
        <v>152</v>
      </c>
      <c r="E1862" s="242" t="s">
        <v>1</v>
      </c>
      <c r="F1862" s="243" t="s">
        <v>215</v>
      </c>
      <c r="G1862" s="241"/>
      <c r="H1862" s="244">
        <v>9.3409999999999993</v>
      </c>
      <c r="I1862" s="245"/>
      <c r="J1862" s="241"/>
      <c r="K1862" s="241"/>
      <c r="L1862" s="246"/>
      <c r="M1862" s="247"/>
      <c r="N1862" s="248"/>
      <c r="O1862" s="248"/>
      <c r="P1862" s="248"/>
      <c r="Q1862" s="248"/>
      <c r="R1862" s="248"/>
      <c r="S1862" s="248"/>
      <c r="T1862" s="249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50" t="s">
        <v>152</v>
      </c>
      <c r="AU1862" s="250" t="s">
        <v>150</v>
      </c>
      <c r="AV1862" s="14" t="s">
        <v>150</v>
      </c>
      <c r="AW1862" s="14" t="s">
        <v>30</v>
      </c>
      <c r="AX1862" s="14" t="s">
        <v>73</v>
      </c>
      <c r="AY1862" s="250" t="s">
        <v>142</v>
      </c>
    </row>
    <row r="1863" s="13" customFormat="1">
      <c r="A1863" s="13"/>
      <c r="B1863" s="229"/>
      <c r="C1863" s="230"/>
      <c r="D1863" s="231" t="s">
        <v>152</v>
      </c>
      <c r="E1863" s="232" t="s">
        <v>1</v>
      </c>
      <c r="F1863" s="233" t="s">
        <v>193</v>
      </c>
      <c r="G1863" s="230"/>
      <c r="H1863" s="232" t="s">
        <v>1</v>
      </c>
      <c r="I1863" s="234"/>
      <c r="J1863" s="230"/>
      <c r="K1863" s="230"/>
      <c r="L1863" s="235"/>
      <c r="M1863" s="236"/>
      <c r="N1863" s="237"/>
      <c r="O1863" s="237"/>
      <c r="P1863" s="237"/>
      <c r="Q1863" s="237"/>
      <c r="R1863" s="237"/>
      <c r="S1863" s="237"/>
      <c r="T1863" s="238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T1863" s="239" t="s">
        <v>152</v>
      </c>
      <c r="AU1863" s="239" t="s">
        <v>150</v>
      </c>
      <c r="AV1863" s="13" t="s">
        <v>81</v>
      </c>
      <c r="AW1863" s="13" t="s">
        <v>30</v>
      </c>
      <c r="AX1863" s="13" t="s">
        <v>73</v>
      </c>
      <c r="AY1863" s="239" t="s">
        <v>142</v>
      </c>
    </row>
    <row r="1864" s="14" customFormat="1">
      <c r="A1864" s="14"/>
      <c r="B1864" s="240"/>
      <c r="C1864" s="241"/>
      <c r="D1864" s="231" t="s">
        <v>152</v>
      </c>
      <c r="E1864" s="242" t="s">
        <v>1</v>
      </c>
      <c r="F1864" s="243" t="s">
        <v>216</v>
      </c>
      <c r="G1864" s="241"/>
      <c r="H1864" s="244">
        <v>6.9109999999999996</v>
      </c>
      <c r="I1864" s="245"/>
      <c r="J1864" s="241"/>
      <c r="K1864" s="241"/>
      <c r="L1864" s="246"/>
      <c r="M1864" s="247"/>
      <c r="N1864" s="248"/>
      <c r="O1864" s="248"/>
      <c r="P1864" s="248"/>
      <c r="Q1864" s="248"/>
      <c r="R1864" s="248"/>
      <c r="S1864" s="248"/>
      <c r="T1864" s="249"/>
      <c r="U1864" s="14"/>
      <c r="V1864" s="14"/>
      <c r="W1864" s="14"/>
      <c r="X1864" s="14"/>
      <c r="Y1864" s="14"/>
      <c r="Z1864" s="14"/>
      <c r="AA1864" s="14"/>
      <c r="AB1864" s="14"/>
      <c r="AC1864" s="14"/>
      <c r="AD1864" s="14"/>
      <c r="AE1864" s="14"/>
      <c r="AT1864" s="250" t="s">
        <v>152</v>
      </c>
      <c r="AU1864" s="250" t="s">
        <v>150</v>
      </c>
      <c r="AV1864" s="14" t="s">
        <v>150</v>
      </c>
      <c r="AW1864" s="14" t="s">
        <v>30</v>
      </c>
      <c r="AX1864" s="14" t="s">
        <v>73</v>
      </c>
      <c r="AY1864" s="250" t="s">
        <v>142</v>
      </c>
    </row>
    <row r="1865" s="13" customFormat="1">
      <c r="A1865" s="13"/>
      <c r="B1865" s="229"/>
      <c r="C1865" s="230"/>
      <c r="D1865" s="231" t="s">
        <v>152</v>
      </c>
      <c r="E1865" s="232" t="s">
        <v>1</v>
      </c>
      <c r="F1865" s="233" t="s">
        <v>195</v>
      </c>
      <c r="G1865" s="230"/>
      <c r="H1865" s="232" t="s">
        <v>1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152</v>
      </c>
      <c r="AU1865" s="239" t="s">
        <v>150</v>
      </c>
      <c r="AV1865" s="13" t="s">
        <v>81</v>
      </c>
      <c r="AW1865" s="13" t="s">
        <v>30</v>
      </c>
      <c r="AX1865" s="13" t="s">
        <v>73</v>
      </c>
      <c r="AY1865" s="239" t="s">
        <v>142</v>
      </c>
    </row>
    <row r="1866" s="14" customFormat="1">
      <c r="A1866" s="14"/>
      <c r="B1866" s="240"/>
      <c r="C1866" s="241"/>
      <c r="D1866" s="231" t="s">
        <v>152</v>
      </c>
      <c r="E1866" s="242" t="s">
        <v>1</v>
      </c>
      <c r="F1866" s="243" t="s">
        <v>196</v>
      </c>
      <c r="G1866" s="241"/>
      <c r="H1866" s="244">
        <v>3.9670000000000001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152</v>
      </c>
      <c r="AU1866" s="250" t="s">
        <v>150</v>
      </c>
      <c r="AV1866" s="14" t="s">
        <v>150</v>
      </c>
      <c r="AW1866" s="14" t="s">
        <v>30</v>
      </c>
      <c r="AX1866" s="14" t="s">
        <v>73</v>
      </c>
      <c r="AY1866" s="250" t="s">
        <v>142</v>
      </c>
    </row>
    <row r="1867" s="13" customFormat="1">
      <c r="A1867" s="13"/>
      <c r="B1867" s="229"/>
      <c r="C1867" s="230"/>
      <c r="D1867" s="231" t="s">
        <v>152</v>
      </c>
      <c r="E1867" s="232" t="s">
        <v>1</v>
      </c>
      <c r="F1867" s="233" t="s">
        <v>197</v>
      </c>
      <c r="G1867" s="230"/>
      <c r="H1867" s="232" t="s">
        <v>1</v>
      </c>
      <c r="I1867" s="234"/>
      <c r="J1867" s="230"/>
      <c r="K1867" s="230"/>
      <c r="L1867" s="235"/>
      <c r="M1867" s="236"/>
      <c r="N1867" s="237"/>
      <c r="O1867" s="237"/>
      <c r="P1867" s="237"/>
      <c r="Q1867" s="237"/>
      <c r="R1867" s="237"/>
      <c r="S1867" s="237"/>
      <c r="T1867" s="23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39" t="s">
        <v>152</v>
      </c>
      <c r="AU1867" s="239" t="s">
        <v>150</v>
      </c>
      <c r="AV1867" s="13" t="s">
        <v>81</v>
      </c>
      <c r="AW1867" s="13" t="s">
        <v>30</v>
      </c>
      <c r="AX1867" s="13" t="s">
        <v>73</v>
      </c>
      <c r="AY1867" s="239" t="s">
        <v>142</v>
      </c>
    </row>
    <row r="1868" s="14" customFormat="1">
      <c r="A1868" s="14"/>
      <c r="B1868" s="240"/>
      <c r="C1868" s="241"/>
      <c r="D1868" s="231" t="s">
        <v>152</v>
      </c>
      <c r="E1868" s="242" t="s">
        <v>1</v>
      </c>
      <c r="F1868" s="243" t="s">
        <v>198</v>
      </c>
      <c r="G1868" s="241"/>
      <c r="H1868" s="244">
        <v>2.7120000000000002</v>
      </c>
      <c r="I1868" s="245"/>
      <c r="J1868" s="241"/>
      <c r="K1868" s="241"/>
      <c r="L1868" s="246"/>
      <c r="M1868" s="247"/>
      <c r="N1868" s="248"/>
      <c r="O1868" s="248"/>
      <c r="P1868" s="248"/>
      <c r="Q1868" s="248"/>
      <c r="R1868" s="248"/>
      <c r="S1868" s="248"/>
      <c r="T1868" s="24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50" t="s">
        <v>152</v>
      </c>
      <c r="AU1868" s="250" t="s">
        <v>150</v>
      </c>
      <c r="AV1868" s="14" t="s">
        <v>150</v>
      </c>
      <c r="AW1868" s="14" t="s">
        <v>30</v>
      </c>
      <c r="AX1868" s="14" t="s">
        <v>73</v>
      </c>
      <c r="AY1868" s="250" t="s">
        <v>142</v>
      </c>
    </row>
    <row r="1869" s="13" customFormat="1">
      <c r="A1869" s="13"/>
      <c r="B1869" s="229"/>
      <c r="C1869" s="230"/>
      <c r="D1869" s="231" t="s">
        <v>152</v>
      </c>
      <c r="E1869" s="232" t="s">
        <v>1</v>
      </c>
      <c r="F1869" s="233" t="s">
        <v>199</v>
      </c>
      <c r="G1869" s="230"/>
      <c r="H1869" s="232" t="s">
        <v>1</v>
      </c>
      <c r="I1869" s="234"/>
      <c r="J1869" s="230"/>
      <c r="K1869" s="230"/>
      <c r="L1869" s="235"/>
      <c r="M1869" s="236"/>
      <c r="N1869" s="237"/>
      <c r="O1869" s="237"/>
      <c r="P1869" s="237"/>
      <c r="Q1869" s="237"/>
      <c r="R1869" s="237"/>
      <c r="S1869" s="237"/>
      <c r="T1869" s="238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39" t="s">
        <v>152</v>
      </c>
      <c r="AU1869" s="239" t="s">
        <v>150</v>
      </c>
      <c r="AV1869" s="13" t="s">
        <v>81</v>
      </c>
      <c r="AW1869" s="13" t="s">
        <v>30</v>
      </c>
      <c r="AX1869" s="13" t="s">
        <v>73</v>
      </c>
      <c r="AY1869" s="239" t="s">
        <v>142</v>
      </c>
    </row>
    <row r="1870" s="14" customFormat="1">
      <c r="A1870" s="14"/>
      <c r="B1870" s="240"/>
      <c r="C1870" s="241"/>
      <c r="D1870" s="231" t="s">
        <v>152</v>
      </c>
      <c r="E1870" s="242" t="s">
        <v>1</v>
      </c>
      <c r="F1870" s="243" t="s">
        <v>1747</v>
      </c>
      <c r="G1870" s="241"/>
      <c r="H1870" s="244">
        <v>4.8339999999999996</v>
      </c>
      <c r="I1870" s="245"/>
      <c r="J1870" s="241"/>
      <c r="K1870" s="241"/>
      <c r="L1870" s="246"/>
      <c r="M1870" s="247"/>
      <c r="N1870" s="248"/>
      <c r="O1870" s="248"/>
      <c r="P1870" s="248"/>
      <c r="Q1870" s="248"/>
      <c r="R1870" s="248"/>
      <c r="S1870" s="248"/>
      <c r="T1870" s="249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0" t="s">
        <v>152</v>
      </c>
      <c r="AU1870" s="250" t="s">
        <v>150</v>
      </c>
      <c r="AV1870" s="14" t="s">
        <v>150</v>
      </c>
      <c r="AW1870" s="14" t="s">
        <v>30</v>
      </c>
      <c r="AX1870" s="14" t="s">
        <v>73</v>
      </c>
      <c r="AY1870" s="250" t="s">
        <v>142</v>
      </c>
    </row>
    <row r="1871" s="13" customFormat="1">
      <c r="A1871" s="13"/>
      <c r="B1871" s="229"/>
      <c r="C1871" s="230"/>
      <c r="D1871" s="231" t="s">
        <v>152</v>
      </c>
      <c r="E1871" s="232" t="s">
        <v>1</v>
      </c>
      <c r="F1871" s="233" t="s">
        <v>201</v>
      </c>
      <c r="G1871" s="230"/>
      <c r="H1871" s="232" t="s">
        <v>1</v>
      </c>
      <c r="I1871" s="234"/>
      <c r="J1871" s="230"/>
      <c r="K1871" s="230"/>
      <c r="L1871" s="235"/>
      <c r="M1871" s="236"/>
      <c r="N1871" s="237"/>
      <c r="O1871" s="237"/>
      <c r="P1871" s="237"/>
      <c r="Q1871" s="237"/>
      <c r="R1871" s="237"/>
      <c r="S1871" s="237"/>
      <c r="T1871" s="238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39" t="s">
        <v>152</v>
      </c>
      <c r="AU1871" s="239" t="s">
        <v>150</v>
      </c>
      <c r="AV1871" s="13" t="s">
        <v>81</v>
      </c>
      <c r="AW1871" s="13" t="s">
        <v>30</v>
      </c>
      <c r="AX1871" s="13" t="s">
        <v>73</v>
      </c>
      <c r="AY1871" s="239" t="s">
        <v>142</v>
      </c>
    </row>
    <row r="1872" s="14" customFormat="1">
      <c r="A1872" s="14"/>
      <c r="B1872" s="240"/>
      <c r="C1872" s="241"/>
      <c r="D1872" s="231" t="s">
        <v>152</v>
      </c>
      <c r="E1872" s="242" t="s">
        <v>1</v>
      </c>
      <c r="F1872" s="243" t="s">
        <v>202</v>
      </c>
      <c r="G1872" s="241"/>
      <c r="H1872" s="244">
        <v>4.5069999999999997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152</v>
      </c>
      <c r="AU1872" s="250" t="s">
        <v>150</v>
      </c>
      <c r="AV1872" s="14" t="s">
        <v>150</v>
      </c>
      <c r="AW1872" s="14" t="s">
        <v>30</v>
      </c>
      <c r="AX1872" s="14" t="s">
        <v>73</v>
      </c>
      <c r="AY1872" s="250" t="s">
        <v>142</v>
      </c>
    </row>
    <row r="1873" s="13" customFormat="1">
      <c r="A1873" s="13"/>
      <c r="B1873" s="229"/>
      <c r="C1873" s="230"/>
      <c r="D1873" s="231" t="s">
        <v>152</v>
      </c>
      <c r="E1873" s="232" t="s">
        <v>1</v>
      </c>
      <c r="F1873" s="233" t="s">
        <v>203</v>
      </c>
      <c r="G1873" s="230"/>
      <c r="H1873" s="232" t="s">
        <v>1</v>
      </c>
      <c r="I1873" s="234"/>
      <c r="J1873" s="230"/>
      <c r="K1873" s="230"/>
      <c r="L1873" s="235"/>
      <c r="M1873" s="236"/>
      <c r="N1873" s="237"/>
      <c r="O1873" s="237"/>
      <c r="P1873" s="237"/>
      <c r="Q1873" s="237"/>
      <c r="R1873" s="237"/>
      <c r="S1873" s="237"/>
      <c r="T1873" s="23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9" t="s">
        <v>152</v>
      </c>
      <c r="AU1873" s="239" t="s">
        <v>150</v>
      </c>
      <c r="AV1873" s="13" t="s">
        <v>81</v>
      </c>
      <c r="AW1873" s="13" t="s">
        <v>30</v>
      </c>
      <c r="AX1873" s="13" t="s">
        <v>73</v>
      </c>
      <c r="AY1873" s="239" t="s">
        <v>142</v>
      </c>
    </row>
    <row r="1874" s="14" customFormat="1">
      <c r="A1874" s="14"/>
      <c r="B1874" s="240"/>
      <c r="C1874" s="241"/>
      <c r="D1874" s="231" t="s">
        <v>152</v>
      </c>
      <c r="E1874" s="242" t="s">
        <v>1</v>
      </c>
      <c r="F1874" s="243" t="s">
        <v>204</v>
      </c>
      <c r="G1874" s="241"/>
      <c r="H1874" s="244">
        <v>1.5900000000000001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152</v>
      </c>
      <c r="AU1874" s="250" t="s">
        <v>150</v>
      </c>
      <c r="AV1874" s="14" t="s">
        <v>150</v>
      </c>
      <c r="AW1874" s="14" t="s">
        <v>30</v>
      </c>
      <c r="AX1874" s="14" t="s">
        <v>73</v>
      </c>
      <c r="AY1874" s="250" t="s">
        <v>142</v>
      </c>
    </row>
    <row r="1875" s="13" customFormat="1">
      <c r="A1875" s="13"/>
      <c r="B1875" s="229"/>
      <c r="C1875" s="230"/>
      <c r="D1875" s="231" t="s">
        <v>152</v>
      </c>
      <c r="E1875" s="232" t="s">
        <v>1</v>
      </c>
      <c r="F1875" s="233" t="s">
        <v>245</v>
      </c>
      <c r="G1875" s="230"/>
      <c r="H1875" s="232" t="s">
        <v>1</v>
      </c>
      <c r="I1875" s="234"/>
      <c r="J1875" s="230"/>
      <c r="K1875" s="230"/>
      <c r="L1875" s="235"/>
      <c r="M1875" s="236"/>
      <c r="N1875" s="237"/>
      <c r="O1875" s="237"/>
      <c r="P1875" s="237"/>
      <c r="Q1875" s="237"/>
      <c r="R1875" s="237"/>
      <c r="S1875" s="237"/>
      <c r="T1875" s="238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39" t="s">
        <v>152</v>
      </c>
      <c r="AU1875" s="239" t="s">
        <v>150</v>
      </c>
      <c r="AV1875" s="13" t="s">
        <v>81</v>
      </c>
      <c r="AW1875" s="13" t="s">
        <v>30</v>
      </c>
      <c r="AX1875" s="13" t="s">
        <v>73</v>
      </c>
      <c r="AY1875" s="239" t="s">
        <v>142</v>
      </c>
    </row>
    <row r="1876" s="13" customFormat="1">
      <c r="A1876" s="13"/>
      <c r="B1876" s="229"/>
      <c r="C1876" s="230"/>
      <c r="D1876" s="231" t="s">
        <v>152</v>
      </c>
      <c r="E1876" s="232" t="s">
        <v>1</v>
      </c>
      <c r="F1876" s="233" t="s">
        <v>189</v>
      </c>
      <c r="G1876" s="230"/>
      <c r="H1876" s="232" t="s">
        <v>1</v>
      </c>
      <c r="I1876" s="234"/>
      <c r="J1876" s="230"/>
      <c r="K1876" s="230"/>
      <c r="L1876" s="235"/>
      <c r="M1876" s="236"/>
      <c r="N1876" s="237"/>
      <c r="O1876" s="237"/>
      <c r="P1876" s="237"/>
      <c r="Q1876" s="237"/>
      <c r="R1876" s="237"/>
      <c r="S1876" s="237"/>
      <c r="T1876" s="238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39" t="s">
        <v>152</v>
      </c>
      <c r="AU1876" s="239" t="s">
        <v>150</v>
      </c>
      <c r="AV1876" s="13" t="s">
        <v>81</v>
      </c>
      <c r="AW1876" s="13" t="s">
        <v>30</v>
      </c>
      <c r="AX1876" s="13" t="s">
        <v>73</v>
      </c>
      <c r="AY1876" s="239" t="s">
        <v>142</v>
      </c>
    </row>
    <row r="1877" s="14" customFormat="1">
      <c r="A1877" s="14"/>
      <c r="B1877" s="240"/>
      <c r="C1877" s="241"/>
      <c r="D1877" s="231" t="s">
        <v>152</v>
      </c>
      <c r="E1877" s="242" t="s">
        <v>1</v>
      </c>
      <c r="F1877" s="243" t="s">
        <v>1748</v>
      </c>
      <c r="G1877" s="241"/>
      <c r="H1877" s="244">
        <v>19.582999999999998</v>
      </c>
      <c r="I1877" s="245"/>
      <c r="J1877" s="241"/>
      <c r="K1877" s="241"/>
      <c r="L1877" s="246"/>
      <c r="M1877" s="247"/>
      <c r="N1877" s="248"/>
      <c r="O1877" s="248"/>
      <c r="P1877" s="248"/>
      <c r="Q1877" s="248"/>
      <c r="R1877" s="248"/>
      <c r="S1877" s="248"/>
      <c r="T1877" s="249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50" t="s">
        <v>152</v>
      </c>
      <c r="AU1877" s="250" t="s">
        <v>150</v>
      </c>
      <c r="AV1877" s="14" t="s">
        <v>150</v>
      </c>
      <c r="AW1877" s="14" t="s">
        <v>30</v>
      </c>
      <c r="AX1877" s="14" t="s">
        <v>73</v>
      </c>
      <c r="AY1877" s="250" t="s">
        <v>142</v>
      </c>
    </row>
    <row r="1878" s="13" customFormat="1">
      <c r="A1878" s="13"/>
      <c r="B1878" s="229"/>
      <c r="C1878" s="230"/>
      <c r="D1878" s="231" t="s">
        <v>152</v>
      </c>
      <c r="E1878" s="232" t="s">
        <v>1</v>
      </c>
      <c r="F1878" s="233" t="s">
        <v>191</v>
      </c>
      <c r="G1878" s="230"/>
      <c r="H1878" s="232" t="s">
        <v>1</v>
      </c>
      <c r="I1878" s="234"/>
      <c r="J1878" s="230"/>
      <c r="K1878" s="230"/>
      <c r="L1878" s="235"/>
      <c r="M1878" s="236"/>
      <c r="N1878" s="237"/>
      <c r="O1878" s="237"/>
      <c r="P1878" s="237"/>
      <c r="Q1878" s="237"/>
      <c r="R1878" s="237"/>
      <c r="S1878" s="237"/>
      <c r="T1878" s="238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9" t="s">
        <v>152</v>
      </c>
      <c r="AU1878" s="239" t="s">
        <v>150</v>
      </c>
      <c r="AV1878" s="13" t="s">
        <v>81</v>
      </c>
      <c r="AW1878" s="13" t="s">
        <v>30</v>
      </c>
      <c r="AX1878" s="13" t="s">
        <v>73</v>
      </c>
      <c r="AY1878" s="239" t="s">
        <v>142</v>
      </c>
    </row>
    <row r="1879" s="14" customFormat="1">
      <c r="A1879" s="14"/>
      <c r="B1879" s="240"/>
      <c r="C1879" s="241"/>
      <c r="D1879" s="231" t="s">
        <v>152</v>
      </c>
      <c r="E1879" s="242" t="s">
        <v>1</v>
      </c>
      <c r="F1879" s="243" t="s">
        <v>1749</v>
      </c>
      <c r="G1879" s="241"/>
      <c r="H1879" s="244">
        <v>22.573</v>
      </c>
      <c r="I1879" s="245"/>
      <c r="J1879" s="241"/>
      <c r="K1879" s="241"/>
      <c r="L1879" s="246"/>
      <c r="M1879" s="247"/>
      <c r="N1879" s="248"/>
      <c r="O1879" s="248"/>
      <c r="P1879" s="248"/>
      <c r="Q1879" s="248"/>
      <c r="R1879" s="248"/>
      <c r="S1879" s="248"/>
      <c r="T1879" s="249"/>
      <c r="U1879" s="14"/>
      <c r="V1879" s="14"/>
      <c r="W1879" s="14"/>
      <c r="X1879" s="14"/>
      <c r="Y1879" s="14"/>
      <c r="Z1879" s="14"/>
      <c r="AA1879" s="14"/>
      <c r="AB1879" s="14"/>
      <c r="AC1879" s="14"/>
      <c r="AD1879" s="14"/>
      <c r="AE1879" s="14"/>
      <c r="AT1879" s="250" t="s">
        <v>152</v>
      </c>
      <c r="AU1879" s="250" t="s">
        <v>150</v>
      </c>
      <c r="AV1879" s="14" t="s">
        <v>150</v>
      </c>
      <c r="AW1879" s="14" t="s">
        <v>30</v>
      </c>
      <c r="AX1879" s="14" t="s">
        <v>73</v>
      </c>
      <c r="AY1879" s="250" t="s">
        <v>142</v>
      </c>
    </row>
    <row r="1880" s="14" customFormat="1">
      <c r="A1880" s="14"/>
      <c r="B1880" s="240"/>
      <c r="C1880" s="241"/>
      <c r="D1880" s="231" t="s">
        <v>152</v>
      </c>
      <c r="E1880" s="242" t="s">
        <v>1</v>
      </c>
      <c r="F1880" s="243" t="s">
        <v>248</v>
      </c>
      <c r="G1880" s="241"/>
      <c r="H1880" s="244">
        <v>-1.3999999999999999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152</v>
      </c>
      <c r="AU1880" s="250" t="s">
        <v>150</v>
      </c>
      <c r="AV1880" s="14" t="s">
        <v>150</v>
      </c>
      <c r="AW1880" s="14" t="s">
        <v>30</v>
      </c>
      <c r="AX1880" s="14" t="s">
        <v>73</v>
      </c>
      <c r="AY1880" s="250" t="s">
        <v>142</v>
      </c>
    </row>
    <row r="1881" s="13" customFormat="1">
      <c r="A1881" s="13"/>
      <c r="B1881" s="229"/>
      <c r="C1881" s="230"/>
      <c r="D1881" s="231" t="s">
        <v>152</v>
      </c>
      <c r="E1881" s="232" t="s">
        <v>1</v>
      </c>
      <c r="F1881" s="233" t="s">
        <v>193</v>
      </c>
      <c r="G1881" s="230"/>
      <c r="H1881" s="232" t="s">
        <v>1</v>
      </c>
      <c r="I1881" s="234"/>
      <c r="J1881" s="230"/>
      <c r="K1881" s="230"/>
      <c r="L1881" s="235"/>
      <c r="M1881" s="236"/>
      <c r="N1881" s="237"/>
      <c r="O1881" s="237"/>
      <c r="P1881" s="237"/>
      <c r="Q1881" s="237"/>
      <c r="R1881" s="237"/>
      <c r="S1881" s="237"/>
      <c r="T1881" s="238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39" t="s">
        <v>152</v>
      </c>
      <c r="AU1881" s="239" t="s">
        <v>150</v>
      </c>
      <c r="AV1881" s="13" t="s">
        <v>81</v>
      </c>
      <c r="AW1881" s="13" t="s">
        <v>30</v>
      </c>
      <c r="AX1881" s="13" t="s">
        <v>73</v>
      </c>
      <c r="AY1881" s="239" t="s">
        <v>142</v>
      </c>
    </row>
    <row r="1882" s="14" customFormat="1">
      <c r="A1882" s="14"/>
      <c r="B1882" s="240"/>
      <c r="C1882" s="241"/>
      <c r="D1882" s="231" t="s">
        <v>152</v>
      </c>
      <c r="E1882" s="242" t="s">
        <v>1</v>
      </c>
      <c r="F1882" s="243" t="s">
        <v>1762</v>
      </c>
      <c r="G1882" s="241"/>
      <c r="H1882" s="244">
        <v>23.809999999999999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152</v>
      </c>
      <c r="AU1882" s="250" t="s">
        <v>150</v>
      </c>
      <c r="AV1882" s="14" t="s">
        <v>150</v>
      </c>
      <c r="AW1882" s="14" t="s">
        <v>30</v>
      </c>
      <c r="AX1882" s="14" t="s">
        <v>73</v>
      </c>
      <c r="AY1882" s="250" t="s">
        <v>142</v>
      </c>
    </row>
    <row r="1883" s="14" customFormat="1">
      <c r="A1883" s="14"/>
      <c r="B1883" s="240"/>
      <c r="C1883" s="241"/>
      <c r="D1883" s="231" t="s">
        <v>152</v>
      </c>
      <c r="E1883" s="242" t="s">
        <v>1</v>
      </c>
      <c r="F1883" s="243" t="s">
        <v>250</v>
      </c>
      <c r="G1883" s="241"/>
      <c r="H1883" s="244">
        <v>-6.7359999999999998</v>
      </c>
      <c r="I1883" s="245"/>
      <c r="J1883" s="241"/>
      <c r="K1883" s="241"/>
      <c r="L1883" s="246"/>
      <c r="M1883" s="247"/>
      <c r="N1883" s="248"/>
      <c r="O1883" s="248"/>
      <c r="P1883" s="248"/>
      <c r="Q1883" s="248"/>
      <c r="R1883" s="248"/>
      <c r="S1883" s="248"/>
      <c r="T1883" s="249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0" t="s">
        <v>152</v>
      </c>
      <c r="AU1883" s="250" t="s">
        <v>150</v>
      </c>
      <c r="AV1883" s="14" t="s">
        <v>150</v>
      </c>
      <c r="AW1883" s="14" t="s">
        <v>30</v>
      </c>
      <c r="AX1883" s="14" t="s">
        <v>73</v>
      </c>
      <c r="AY1883" s="250" t="s">
        <v>142</v>
      </c>
    </row>
    <row r="1884" s="13" customFormat="1">
      <c r="A1884" s="13"/>
      <c r="B1884" s="229"/>
      <c r="C1884" s="230"/>
      <c r="D1884" s="231" t="s">
        <v>152</v>
      </c>
      <c r="E1884" s="232" t="s">
        <v>1</v>
      </c>
      <c r="F1884" s="233" t="s">
        <v>195</v>
      </c>
      <c r="G1884" s="230"/>
      <c r="H1884" s="232" t="s">
        <v>1</v>
      </c>
      <c r="I1884" s="234"/>
      <c r="J1884" s="230"/>
      <c r="K1884" s="230"/>
      <c r="L1884" s="235"/>
      <c r="M1884" s="236"/>
      <c r="N1884" s="237"/>
      <c r="O1884" s="237"/>
      <c r="P1884" s="237"/>
      <c r="Q1884" s="237"/>
      <c r="R1884" s="237"/>
      <c r="S1884" s="237"/>
      <c r="T1884" s="238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39" t="s">
        <v>152</v>
      </c>
      <c r="AU1884" s="239" t="s">
        <v>150</v>
      </c>
      <c r="AV1884" s="13" t="s">
        <v>81</v>
      </c>
      <c r="AW1884" s="13" t="s">
        <v>30</v>
      </c>
      <c r="AX1884" s="13" t="s">
        <v>73</v>
      </c>
      <c r="AY1884" s="239" t="s">
        <v>142</v>
      </c>
    </row>
    <row r="1885" s="14" customFormat="1">
      <c r="A1885" s="14"/>
      <c r="B1885" s="240"/>
      <c r="C1885" s="241"/>
      <c r="D1885" s="231" t="s">
        <v>152</v>
      </c>
      <c r="E1885" s="242" t="s">
        <v>1</v>
      </c>
      <c r="F1885" s="243" t="s">
        <v>1751</v>
      </c>
      <c r="G1885" s="241"/>
      <c r="H1885" s="244">
        <v>8.5449999999999999</v>
      </c>
      <c r="I1885" s="245"/>
      <c r="J1885" s="241"/>
      <c r="K1885" s="241"/>
      <c r="L1885" s="246"/>
      <c r="M1885" s="247"/>
      <c r="N1885" s="248"/>
      <c r="O1885" s="248"/>
      <c r="P1885" s="248"/>
      <c r="Q1885" s="248"/>
      <c r="R1885" s="248"/>
      <c r="S1885" s="248"/>
      <c r="T1885" s="249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50" t="s">
        <v>152</v>
      </c>
      <c r="AU1885" s="250" t="s">
        <v>150</v>
      </c>
      <c r="AV1885" s="14" t="s">
        <v>150</v>
      </c>
      <c r="AW1885" s="14" t="s">
        <v>30</v>
      </c>
      <c r="AX1885" s="14" t="s">
        <v>73</v>
      </c>
      <c r="AY1885" s="250" t="s">
        <v>142</v>
      </c>
    </row>
    <row r="1886" s="13" customFormat="1">
      <c r="A1886" s="13"/>
      <c r="B1886" s="229"/>
      <c r="C1886" s="230"/>
      <c r="D1886" s="231" t="s">
        <v>152</v>
      </c>
      <c r="E1886" s="232" t="s">
        <v>1</v>
      </c>
      <c r="F1886" s="233" t="s">
        <v>197</v>
      </c>
      <c r="G1886" s="230"/>
      <c r="H1886" s="232" t="s">
        <v>1</v>
      </c>
      <c r="I1886" s="234"/>
      <c r="J1886" s="230"/>
      <c r="K1886" s="230"/>
      <c r="L1886" s="235"/>
      <c r="M1886" s="236"/>
      <c r="N1886" s="237"/>
      <c r="O1886" s="237"/>
      <c r="P1886" s="237"/>
      <c r="Q1886" s="237"/>
      <c r="R1886" s="237"/>
      <c r="S1886" s="237"/>
      <c r="T1886" s="23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39" t="s">
        <v>152</v>
      </c>
      <c r="AU1886" s="239" t="s">
        <v>150</v>
      </c>
      <c r="AV1886" s="13" t="s">
        <v>81</v>
      </c>
      <c r="AW1886" s="13" t="s">
        <v>30</v>
      </c>
      <c r="AX1886" s="13" t="s">
        <v>73</v>
      </c>
      <c r="AY1886" s="239" t="s">
        <v>142</v>
      </c>
    </row>
    <row r="1887" s="14" customFormat="1">
      <c r="A1887" s="14"/>
      <c r="B1887" s="240"/>
      <c r="C1887" s="241"/>
      <c r="D1887" s="231" t="s">
        <v>152</v>
      </c>
      <c r="E1887" s="242" t="s">
        <v>1</v>
      </c>
      <c r="F1887" s="243" t="s">
        <v>1752</v>
      </c>
      <c r="G1887" s="241"/>
      <c r="H1887" s="244">
        <v>9.2460000000000004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152</v>
      </c>
      <c r="AU1887" s="250" t="s">
        <v>150</v>
      </c>
      <c r="AV1887" s="14" t="s">
        <v>150</v>
      </c>
      <c r="AW1887" s="14" t="s">
        <v>30</v>
      </c>
      <c r="AX1887" s="14" t="s">
        <v>73</v>
      </c>
      <c r="AY1887" s="250" t="s">
        <v>142</v>
      </c>
    </row>
    <row r="1888" s="13" customFormat="1">
      <c r="A1888" s="13"/>
      <c r="B1888" s="229"/>
      <c r="C1888" s="230"/>
      <c r="D1888" s="231" t="s">
        <v>152</v>
      </c>
      <c r="E1888" s="232" t="s">
        <v>1</v>
      </c>
      <c r="F1888" s="233" t="s">
        <v>199</v>
      </c>
      <c r="G1888" s="230"/>
      <c r="H1888" s="232" t="s">
        <v>1</v>
      </c>
      <c r="I1888" s="234"/>
      <c r="J1888" s="230"/>
      <c r="K1888" s="230"/>
      <c r="L1888" s="235"/>
      <c r="M1888" s="236"/>
      <c r="N1888" s="237"/>
      <c r="O1888" s="237"/>
      <c r="P1888" s="237"/>
      <c r="Q1888" s="237"/>
      <c r="R1888" s="237"/>
      <c r="S1888" s="237"/>
      <c r="T1888" s="23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39" t="s">
        <v>152</v>
      </c>
      <c r="AU1888" s="239" t="s">
        <v>150</v>
      </c>
      <c r="AV1888" s="13" t="s">
        <v>81</v>
      </c>
      <c r="AW1888" s="13" t="s">
        <v>30</v>
      </c>
      <c r="AX1888" s="13" t="s">
        <v>73</v>
      </c>
      <c r="AY1888" s="239" t="s">
        <v>142</v>
      </c>
    </row>
    <row r="1889" s="14" customFormat="1">
      <c r="A1889" s="14"/>
      <c r="B1889" s="240"/>
      <c r="C1889" s="241"/>
      <c r="D1889" s="231" t="s">
        <v>152</v>
      </c>
      <c r="E1889" s="242" t="s">
        <v>1</v>
      </c>
      <c r="F1889" s="243" t="s">
        <v>1753</v>
      </c>
      <c r="G1889" s="241"/>
      <c r="H1889" s="244">
        <v>14.960000000000001</v>
      </c>
      <c r="I1889" s="245"/>
      <c r="J1889" s="241"/>
      <c r="K1889" s="241"/>
      <c r="L1889" s="246"/>
      <c r="M1889" s="247"/>
      <c r="N1889" s="248"/>
      <c r="O1889" s="248"/>
      <c r="P1889" s="248"/>
      <c r="Q1889" s="248"/>
      <c r="R1889" s="248"/>
      <c r="S1889" s="248"/>
      <c r="T1889" s="249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50" t="s">
        <v>152</v>
      </c>
      <c r="AU1889" s="250" t="s">
        <v>150</v>
      </c>
      <c r="AV1889" s="14" t="s">
        <v>150</v>
      </c>
      <c r="AW1889" s="14" t="s">
        <v>30</v>
      </c>
      <c r="AX1889" s="14" t="s">
        <v>73</v>
      </c>
      <c r="AY1889" s="250" t="s">
        <v>142</v>
      </c>
    </row>
    <row r="1890" s="13" customFormat="1">
      <c r="A1890" s="13"/>
      <c r="B1890" s="229"/>
      <c r="C1890" s="230"/>
      <c r="D1890" s="231" t="s">
        <v>152</v>
      </c>
      <c r="E1890" s="232" t="s">
        <v>1</v>
      </c>
      <c r="F1890" s="233" t="s">
        <v>201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152</v>
      </c>
      <c r="AU1890" s="239" t="s">
        <v>150</v>
      </c>
      <c r="AV1890" s="13" t="s">
        <v>81</v>
      </c>
      <c r="AW1890" s="13" t="s">
        <v>30</v>
      </c>
      <c r="AX1890" s="13" t="s">
        <v>73</v>
      </c>
      <c r="AY1890" s="239" t="s">
        <v>142</v>
      </c>
    </row>
    <row r="1891" s="14" customFormat="1">
      <c r="A1891" s="14"/>
      <c r="B1891" s="240"/>
      <c r="C1891" s="241"/>
      <c r="D1891" s="231" t="s">
        <v>152</v>
      </c>
      <c r="E1891" s="242" t="s">
        <v>1</v>
      </c>
      <c r="F1891" s="243" t="s">
        <v>1754</v>
      </c>
      <c r="G1891" s="241"/>
      <c r="H1891" s="244">
        <v>13.281000000000001</v>
      </c>
      <c r="I1891" s="245"/>
      <c r="J1891" s="241"/>
      <c r="K1891" s="241"/>
      <c r="L1891" s="246"/>
      <c r="M1891" s="247"/>
      <c r="N1891" s="248"/>
      <c r="O1891" s="248"/>
      <c r="P1891" s="248"/>
      <c r="Q1891" s="248"/>
      <c r="R1891" s="248"/>
      <c r="S1891" s="248"/>
      <c r="T1891" s="249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0" t="s">
        <v>152</v>
      </c>
      <c r="AU1891" s="250" t="s">
        <v>150</v>
      </c>
      <c r="AV1891" s="14" t="s">
        <v>150</v>
      </c>
      <c r="AW1891" s="14" t="s">
        <v>30</v>
      </c>
      <c r="AX1891" s="14" t="s">
        <v>73</v>
      </c>
      <c r="AY1891" s="250" t="s">
        <v>142</v>
      </c>
    </row>
    <row r="1892" s="14" customFormat="1">
      <c r="A1892" s="14"/>
      <c r="B1892" s="240"/>
      <c r="C1892" s="241"/>
      <c r="D1892" s="231" t="s">
        <v>152</v>
      </c>
      <c r="E1892" s="242" t="s">
        <v>1</v>
      </c>
      <c r="F1892" s="243" t="s">
        <v>1755</v>
      </c>
      <c r="G1892" s="241"/>
      <c r="H1892" s="244">
        <v>1.4119999999999999</v>
      </c>
      <c r="I1892" s="245"/>
      <c r="J1892" s="241"/>
      <c r="K1892" s="241"/>
      <c r="L1892" s="246"/>
      <c r="M1892" s="247"/>
      <c r="N1892" s="248"/>
      <c r="O1892" s="248"/>
      <c r="P1892" s="248"/>
      <c r="Q1892" s="248"/>
      <c r="R1892" s="248"/>
      <c r="S1892" s="248"/>
      <c r="T1892" s="24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0" t="s">
        <v>152</v>
      </c>
      <c r="AU1892" s="250" t="s">
        <v>150</v>
      </c>
      <c r="AV1892" s="14" t="s">
        <v>150</v>
      </c>
      <c r="AW1892" s="14" t="s">
        <v>30</v>
      </c>
      <c r="AX1892" s="14" t="s">
        <v>73</v>
      </c>
      <c r="AY1892" s="250" t="s">
        <v>142</v>
      </c>
    </row>
    <row r="1893" s="13" customFormat="1">
      <c r="A1893" s="13"/>
      <c r="B1893" s="229"/>
      <c r="C1893" s="230"/>
      <c r="D1893" s="231" t="s">
        <v>152</v>
      </c>
      <c r="E1893" s="232" t="s">
        <v>1</v>
      </c>
      <c r="F1893" s="233" t="s">
        <v>203</v>
      </c>
      <c r="G1893" s="230"/>
      <c r="H1893" s="232" t="s">
        <v>1</v>
      </c>
      <c r="I1893" s="234"/>
      <c r="J1893" s="230"/>
      <c r="K1893" s="230"/>
      <c r="L1893" s="235"/>
      <c r="M1893" s="236"/>
      <c r="N1893" s="237"/>
      <c r="O1893" s="237"/>
      <c r="P1893" s="237"/>
      <c r="Q1893" s="237"/>
      <c r="R1893" s="237"/>
      <c r="S1893" s="237"/>
      <c r="T1893" s="238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39" t="s">
        <v>152</v>
      </c>
      <c r="AU1893" s="239" t="s">
        <v>150</v>
      </c>
      <c r="AV1893" s="13" t="s">
        <v>81</v>
      </c>
      <c r="AW1893" s="13" t="s">
        <v>30</v>
      </c>
      <c r="AX1893" s="13" t="s">
        <v>73</v>
      </c>
      <c r="AY1893" s="239" t="s">
        <v>142</v>
      </c>
    </row>
    <row r="1894" s="14" customFormat="1">
      <c r="A1894" s="14"/>
      <c r="B1894" s="240"/>
      <c r="C1894" s="241"/>
      <c r="D1894" s="231" t="s">
        <v>152</v>
      </c>
      <c r="E1894" s="242" t="s">
        <v>1</v>
      </c>
      <c r="F1894" s="243" t="s">
        <v>1756</v>
      </c>
      <c r="G1894" s="241"/>
      <c r="H1894" s="244">
        <v>6.8250000000000002</v>
      </c>
      <c r="I1894" s="245"/>
      <c r="J1894" s="241"/>
      <c r="K1894" s="241"/>
      <c r="L1894" s="246"/>
      <c r="M1894" s="247"/>
      <c r="N1894" s="248"/>
      <c r="O1894" s="248"/>
      <c r="P1894" s="248"/>
      <c r="Q1894" s="248"/>
      <c r="R1894" s="248"/>
      <c r="S1894" s="248"/>
      <c r="T1894" s="249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50" t="s">
        <v>152</v>
      </c>
      <c r="AU1894" s="250" t="s">
        <v>150</v>
      </c>
      <c r="AV1894" s="14" t="s">
        <v>150</v>
      </c>
      <c r="AW1894" s="14" t="s">
        <v>30</v>
      </c>
      <c r="AX1894" s="14" t="s">
        <v>73</v>
      </c>
      <c r="AY1894" s="250" t="s">
        <v>142</v>
      </c>
    </row>
    <row r="1895" s="13" customFormat="1">
      <c r="A1895" s="13"/>
      <c r="B1895" s="229"/>
      <c r="C1895" s="230"/>
      <c r="D1895" s="231" t="s">
        <v>152</v>
      </c>
      <c r="E1895" s="232" t="s">
        <v>1</v>
      </c>
      <c r="F1895" s="233" t="s">
        <v>257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152</v>
      </c>
      <c r="AU1895" s="239" t="s">
        <v>150</v>
      </c>
      <c r="AV1895" s="13" t="s">
        <v>81</v>
      </c>
      <c r="AW1895" s="13" t="s">
        <v>30</v>
      </c>
      <c r="AX1895" s="13" t="s">
        <v>73</v>
      </c>
      <c r="AY1895" s="239" t="s">
        <v>142</v>
      </c>
    </row>
    <row r="1896" s="13" customFormat="1">
      <c r="A1896" s="13"/>
      <c r="B1896" s="229"/>
      <c r="C1896" s="230"/>
      <c r="D1896" s="231" t="s">
        <v>152</v>
      </c>
      <c r="E1896" s="232" t="s">
        <v>1</v>
      </c>
      <c r="F1896" s="233" t="s">
        <v>193</v>
      </c>
      <c r="G1896" s="230"/>
      <c r="H1896" s="232" t="s">
        <v>1</v>
      </c>
      <c r="I1896" s="234"/>
      <c r="J1896" s="230"/>
      <c r="K1896" s="230"/>
      <c r="L1896" s="235"/>
      <c r="M1896" s="236"/>
      <c r="N1896" s="237"/>
      <c r="O1896" s="237"/>
      <c r="P1896" s="237"/>
      <c r="Q1896" s="237"/>
      <c r="R1896" s="237"/>
      <c r="S1896" s="237"/>
      <c r="T1896" s="238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39" t="s">
        <v>152</v>
      </c>
      <c r="AU1896" s="239" t="s">
        <v>150</v>
      </c>
      <c r="AV1896" s="13" t="s">
        <v>81</v>
      </c>
      <c r="AW1896" s="13" t="s">
        <v>30</v>
      </c>
      <c r="AX1896" s="13" t="s">
        <v>73</v>
      </c>
      <c r="AY1896" s="239" t="s">
        <v>142</v>
      </c>
    </row>
    <row r="1897" s="14" customFormat="1">
      <c r="A1897" s="14"/>
      <c r="B1897" s="240"/>
      <c r="C1897" s="241"/>
      <c r="D1897" s="231" t="s">
        <v>152</v>
      </c>
      <c r="E1897" s="242" t="s">
        <v>1</v>
      </c>
      <c r="F1897" s="243" t="s">
        <v>73</v>
      </c>
      <c r="G1897" s="241"/>
      <c r="H1897" s="244">
        <v>0</v>
      </c>
      <c r="I1897" s="245"/>
      <c r="J1897" s="241"/>
      <c r="K1897" s="241"/>
      <c r="L1897" s="246"/>
      <c r="M1897" s="247"/>
      <c r="N1897" s="248"/>
      <c r="O1897" s="248"/>
      <c r="P1897" s="248"/>
      <c r="Q1897" s="248"/>
      <c r="R1897" s="248"/>
      <c r="S1897" s="248"/>
      <c r="T1897" s="249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50" t="s">
        <v>152</v>
      </c>
      <c r="AU1897" s="250" t="s">
        <v>150</v>
      </c>
      <c r="AV1897" s="14" t="s">
        <v>150</v>
      </c>
      <c r="AW1897" s="14" t="s">
        <v>30</v>
      </c>
      <c r="AX1897" s="14" t="s">
        <v>73</v>
      </c>
      <c r="AY1897" s="250" t="s">
        <v>142</v>
      </c>
    </row>
    <row r="1898" s="13" customFormat="1">
      <c r="A1898" s="13"/>
      <c r="B1898" s="229"/>
      <c r="C1898" s="230"/>
      <c r="D1898" s="231" t="s">
        <v>152</v>
      </c>
      <c r="E1898" s="232" t="s">
        <v>1</v>
      </c>
      <c r="F1898" s="233" t="s">
        <v>201</v>
      </c>
      <c r="G1898" s="230"/>
      <c r="H1898" s="232" t="s">
        <v>1</v>
      </c>
      <c r="I1898" s="234"/>
      <c r="J1898" s="230"/>
      <c r="K1898" s="230"/>
      <c r="L1898" s="235"/>
      <c r="M1898" s="236"/>
      <c r="N1898" s="237"/>
      <c r="O1898" s="237"/>
      <c r="P1898" s="237"/>
      <c r="Q1898" s="237"/>
      <c r="R1898" s="237"/>
      <c r="S1898" s="237"/>
      <c r="T1898" s="238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39" t="s">
        <v>152</v>
      </c>
      <c r="AU1898" s="239" t="s">
        <v>150</v>
      </c>
      <c r="AV1898" s="13" t="s">
        <v>81</v>
      </c>
      <c r="AW1898" s="13" t="s">
        <v>30</v>
      </c>
      <c r="AX1898" s="13" t="s">
        <v>73</v>
      </c>
      <c r="AY1898" s="239" t="s">
        <v>142</v>
      </c>
    </row>
    <row r="1899" s="14" customFormat="1">
      <c r="A1899" s="14"/>
      <c r="B1899" s="240"/>
      <c r="C1899" s="241"/>
      <c r="D1899" s="231" t="s">
        <v>152</v>
      </c>
      <c r="E1899" s="242" t="s">
        <v>1</v>
      </c>
      <c r="F1899" s="243" t="s">
        <v>1757</v>
      </c>
      <c r="G1899" s="241"/>
      <c r="H1899" s="244">
        <v>-20.189</v>
      </c>
      <c r="I1899" s="245"/>
      <c r="J1899" s="241"/>
      <c r="K1899" s="241"/>
      <c r="L1899" s="246"/>
      <c r="M1899" s="247"/>
      <c r="N1899" s="248"/>
      <c r="O1899" s="248"/>
      <c r="P1899" s="248"/>
      <c r="Q1899" s="248"/>
      <c r="R1899" s="248"/>
      <c r="S1899" s="248"/>
      <c r="T1899" s="249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50" t="s">
        <v>152</v>
      </c>
      <c r="AU1899" s="250" t="s">
        <v>150</v>
      </c>
      <c r="AV1899" s="14" t="s">
        <v>150</v>
      </c>
      <c r="AW1899" s="14" t="s">
        <v>30</v>
      </c>
      <c r="AX1899" s="14" t="s">
        <v>73</v>
      </c>
      <c r="AY1899" s="250" t="s">
        <v>142</v>
      </c>
    </row>
    <row r="1900" s="14" customFormat="1">
      <c r="A1900" s="14"/>
      <c r="B1900" s="240"/>
      <c r="C1900" s="241"/>
      <c r="D1900" s="231" t="s">
        <v>152</v>
      </c>
      <c r="E1900" s="242" t="s">
        <v>1</v>
      </c>
      <c r="F1900" s="243" t="s">
        <v>1736</v>
      </c>
      <c r="G1900" s="241"/>
      <c r="H1900" s="244">
        <v>1.8740000000000001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0" t="s">
        <v>152</v>
      </c>
      <c r="AU1900" s="250" t="s">
        <v>150</v>
      </c>
      <c r="AV1900" s="14" t="s">
        <v>150</v>
      </c>
      <c r="AW1900" s="14" t="s">
        <v>30</v>
      </c>
      <c r="AX1900" s="14" t="s">
        <v>73</v>
      </c>
      <c r="AY1900" s="250" t="s">
        <v>142</v>
      </c>
    </row>
    <row r="1901" s="13" customFormat="1">
      <c r="A1901" s="13"/>
      <c r="B1901" s="229"/>
      <c r="C1901" s="230"/>
      <c r="D1901" s="231" t="s">
        <v>152</v>
      </c>
      <c r="E1901" s="232" t="s">
        <v>1</v>
      </c>
      <c r="F1901" s="233" t="s">
        <v>203</v>
      </c>
      <c r="G1901" s="230"/>
      <c r="H1901" s="232" t="s">
        <v>1</v>
      </c>
      <c r="I1901" s="234"/>
      <c r="J1901" s="230"/>
      <c r="K1901" s="230"/>
      <c r="L1901" s="235"/>
      <c r="M1901" s="236"/>
      <c r="N1901" s="237"/>
      <c r="O1901" s="237"/>
      <c r="P1901" s="237"/>
      <c r="Q1901" s="237"/>
      <c r="R1901" s="237"/>
      <c r="S1901" s="237"/>
      <c r="T1901" s="23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9" t="s">
        <v>152</v>
      </c>
      <c r="AU1901" s="239" t="s">
        <v>150</v>
      </c>
      <c r="AV1901" s="13" t="s">
        <v>81</v>
      </c>
      <c r="AW1901" s="13" t="s">
        <v>30</v>
      </c>
      <c r="AX1901" s="13" t="s">
        <v>73</v>
      </c>
      <c r="AY1901" s="239" t="s">
        <v>142</v>
      </c>
    </row>
    <row r="1902" s="14" customFormat="1">
      <c r="A1902" s="14"/>
      <c r="B1902" s="240"/>
      <c r="C1902" s="241"/>
      <c r="D1902" s="231" t="s">
        <v>152</v>
      </c>
      <c r="E1902" s="242" t="s">
        <v>1</v>
      </c>
      <c r="F1902" s="243" t="s">
        <v>73</v>
      </c>
      <c r="G1902" s="241"/>
      <c r="H1902" s="244">
        <v>0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0" t="s">
        <v>152</v>
      </c>
      <c r="AU1902" s="250" t="s">
        <v>150</v>
      </c>
      <c r="AV1902" s="14" t="s">
        <v>150</v>
      </c>
      <c r="AW1902" s="14" t="s">
        <v>30</v>
      </c>
      <c r="AX1902" s="14" t="s">
        <v>73</v>
      </c>
      <c r="AY1902" s="250" t="s">
        <v>142</v>
      </c>
    </row>
    <row r="1903" s="15" customFormat="1">
      <c r="A1903" s="15"/>
      <c r="B1903" s="262"/>
      <c r="C1903" s="263"/>
      <c r="D1903" s="231" t="s">
        <v>152</v>
      </c>
      <c r="E1903" s="264" t="s">
        <v>1</v>
      </c>
      <c r="F1903" s="265" t="s">
        <v>173</v>
      </c>
      <c r="G1903" s="263"/>
      <c r="H1903" s="266">
        <v>136.578</v>
      </c>
      <c r="I1903" s="267"/>
      <c r="J1903" s="263"/>
      <c r="K1903" s="263"/>
      <c r="L1903" s="268"/>
      <c r="M1903" s="269"/>
      <c r="N1903" s="270"/>
      <c r="O1903" s="270"/>
      <c r="P1903" s="270"/>
      <c r="Q1903" s="270"/>
      <c r="R1903" s="270"/>
      <c r="S1903" s="270"/>
      <c r="T1903" s="271"/>
      <c r="U1903" s="15"/>
      <c r="V1903" s="15"/>
      <c r="W1903" s="15"/>
      <c r="X1903" s="15"/>
      <c r="Y1903" s="15"/>
      <c r="Z1903" s="15"/>
      <c r="AA1903" s="15"/>
      <c r="AB1903" s="15"/>
      <c r="AC1903" s="15"/>
      <c r="AD1903" s="15"/>
      <c r="AE1903" s="15"/>
      <c r="AT1903" s="272" t="s">
        <v>152</v>
      </c>
      <c r="AU1903" s="272" t="s">
        <v>150</v>
      </c>
      <c r="AV1903" s="15" t="s">
        <v>149</v>
      </c>
      <c r="AW1903" s="15" t="s">
        <v>30</v>
      </c>
      <c r="AX1903" s="15" t="s">
        <v>81</v>
      </c>
      <c r="AY1903" s="272" t="s">
        <v>142</v>
      </c>
    </row>
    <row r="1904" s="2" customFormat="1" ht="24.15" customHeight="1">
      <c r="A1904" s="38"/>
      <c r="B1904" s="39"/>
      <c r="C1904" s="215" t="s">
        <v>1763</v>
      </c>
      <c r="D1904" s="215" t="s">
        <v>145</v>
      </c>
      <c r="E1904" s="216" t="s">
        <v>1764</v>
      </c>
      <c r="F1904" s="217" t="s">
        <v>1765</v>
      </c>
      <c r="G1904" s="218" t="s">
        <v>286</v>
      </c>
      <c r="H1904" s="219">
        <v>103.899</v>
      </c>
      <c r="I1904" s="220"/>
      <c r="J1904" s="221">
        <f>ROUND(I1904*H1904,2)</f>
        <v>0</v>
      </c>
      <c r="K1904" s="222"/>
      <c r="L1904" s="44"/>
      <c r="M1904" s="223" t="s">
        <v>1</v>
      </c>
      <c r="N1904" s="224" t="s">
        <v>39</v>
      </c>
      <c r="O1904" s="91"/>
      <c r="P1904" s="225">
        <f>O1904*H1904</f>
        <v>0</v>
      </c>
      <c r="Q1904" s="225">
        <v>1.0000000000000001E-05</v>
      </c>
      <c r="R1904" s="225">
        <f>Q1904*H1904</f>
        <v>0.0010389900000000001</v>
      </c>
      <c r="S1904" s="225">
        <v>0</v>
      </c>
      <c r="T1904" s="226">
        <f>S1904*H1904</f>
        <v>0</v>
      </c>
      <c r="U1904" s="38"/>
      <c r="V1904" s="38"/>
      <c r="W1904" s="38"/>
      <c r="X1904" s="38"/>
      <c r="Y1904" s="38"/>
      <c r="Z1904" s="38"/>
      <c r="AA1904" s="38"/>
      <c r="AB1904" s="38"/>
      <c r="AC1904" s="38"/>
      <c r="AD1904" s="38"/>
      <c r="AE1904" s="38"/>
      <c r="AR1904" s="227" t="s">
        <v>265</v>
      </c>
      <c r="AT1904" s="227" t="s">
        <v>145</v>
      </c>
      <c r="AU1904" s="227" t="s">
        <v>150</v>
      </c>
      <c r="AY1904" s="17" t="s">
        <v>142</v>
      </c>
      <c r="BE1904" s="228">
        <f>IF(N1904="základní",J1904,0)</f>
        <v>0</v>
      </c>
      <c r="BF1904" s="228">
        <f>IF(N1904="snížená",J1904,0)</f>
        <v>0</v>
      </c>
      <c r="BG1904" s="228">
        <f>IF(N1904="zákl. přenesená",J1904,0)</f>
        <v>0</v>
      </c>
      <c r="BH1904" s="228">
        <f>IF(N1904="sníž. přenesená",J1904,0)</f>
        <v>0</v>
      </c>
      <c r="BI1904" s="228">
        <f>IF(N1904="nulová",J1904,0)</f>
        <v>0</v>
      </c>
      <c r="BJ1904" s="17" t="s">
        <v>150</v>
      </c>
      <c r="BK1904" s="228">
        <f>ROUND(I1904*H1904,2)</f>
        <v>0</v>
      </c>
      <c r="BL1904" s="17" t="s">
        <v>265</v>
      </c>
      <c r="BM1904" s="227" t="s">
        <v>1766</v>
      </c>
    </row>
    <row r="1905" s="13" customFormat="1">
      <c r="A1905" s="13"/>
      <c r="B1905" s="229"/>
      <c r="C1905" s="230"/>
      <c r="D1905" s="231" t="s">
        <v>152</v>
      </c>
      <c r="E1905" s="232" t="s">
        <v>1</v>
      </c>
      <c r="F1905" s="233" t="s">
        <v>1767</v>
      </c>
      <c r="G1905" s="230"/>
      <c r="H1905" s="232" t="s">
        <v>1</v>
      </c>
      <c r="I1905" s="234"/>
      <c r="J1905" s="230"/>
      <c r="K1905" s="230"/>
      <c r="L1905" s="235"/>
      <c r="M1905" s="236"/>
      <c r="N1905" s="237"/>
      <c r="O1905" s="237"/>
      <c r="P1905" s="237"/>
      <c r="Q1905" s="237"/>
      <c r="R1905" s="237"/>
      <c r="S1905" s="237"/>
      <c r="T1905" s="23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39" t="s">
        <v>152</v>
      </c>
      <c r="AU1905" s="239" t="s">
        <v>150</v>
      </c>
      <c r="AV1905" s="13" t="s">
        <v>81</v>
      </c>
      <c r="AW1905" s="13" t="s">
        <v>30</v>
      </c>
      <c r="AX1905" s="13" t="s">
        <v>73</v>
      </c>
      <c r="AY1905" s="239" t="s">
        <v>142</v>
      </c>
    </row>
    <row r="1906" s="14" customFormat="1">
      <c r="A1906" s="14"/>
      <c r="B1906" s="240"/>
      <c r="C1906" s="241"/>
      <c r="D1906" s="231" t="s">
        <v>152</v>
      </c>
      <c r="E1906" s="242" t="s">
        <v>1</v>
      </c>
      <c r="F1906" s="243" t="s">
        <v>1768</v>
      </c>
      <c r="G1906" s="241"/>
      <c r="H1906" s="244">
        <v>27.367000000000001</v>
      </c>
      <c r="I1906" s="245"/>
      <c r="J1906" s="241"/>
      <c r="K1906" s="241"/>
      <c r="L1906" s="246"/>
      <c r="M1906" s="247"/>
      <c r="N1906" s="248"/>
      <c r="O1906" s="248"/>
      <c r="P1906" s="248"/>
      <c r="Q1906" s="248"/>
      <c r="R1906" s="248"/>
      <c r="S1906" s="248"/>
      <c r="T1906" s="249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50" t="s">
        <v>152</v>
      </c>
      <c r="AU1906" s="250" t="s">
        <v>150</v>
      </c>
      <c r="AV1906" s="14" t="s">
        <v>150</v>
      </c>
      <c r="AW1906" s="14" t="s">
        <v>30</v>
      </c>
      <c r="AX1906" s="14" t="s">
        <v>73</v>
      </c>
      <c r="AY1906" s="250" t="s">
        <v>142</v>
      </c>
    </row>
    <row r="1907" s="14" customFormat="1">
      <c r="A1907" s="14"/>
      <c r="B1907" s="240"/>
      <c r="C1907" s="241"/>
      <c r="D1907" s="231" t="s">
        <v>152</v>
      </c>
      <c r="E1907" s="242" t="s">
        <v>1</v>
      </c>
      <c r="F1907" s="243" t="s">
        <v>1769</v>
      </c>
      <c r="G1907" s="241"/>
      <c r="H1907" s="244">
        <v>10.964</v>
      </c>
      <c r="I1907" s="245"/>
      <c r="J1907" s="241"/>
      <c r="K1907" s="241"/>
      <c r="L1907" s="246"/>
      <c r="M1907" s="247"/>
      <c r="N1907" s="248"/>
      <c r="O1907" s="248"/>
      <c r="P1907" s="248"/>
      <c r="Q1907" s="248"/>
      <c r="R1907" s="248"/>
      <c r="S1907" s="248"/>
      <c r="T1907" s="249"/>
      <c r="U1907" s="14"/>
      <c r="V1907" s="14"/>
      <c r="W1907" s="14"/>
      <c r="X1907" s="14"/>
      <c r="Y1907" s="14"/>
      <c r="Z1907" s="14"/>
      <c r="AA1907" s="14"/>
      <c r="AB1907" s="14"/>
      <c r="AC1907" s="14"/>
      <c r="AD1907" s="14"/>
      <c r="AE1907" s="14"/>
      <c r="AT1907" s="250" t="s">
        <v>152</v>
      </c>
      <c r="AU1907" s="250" t="s">
        <v>150</v>
      </c>
      <c r="AV1907" s="14" t="s">
        <v>150</v>
      </c>
      <c r="AW1907" s="14" t="s">
        <v>30</v>
      </c>
      <c r="AX1907" s="14" t="s">
        <v>73</v>
      </c>
      <c r="AY1907" s="250" t="s">
        <v>142</v>
      </c>
    </row>
    <row r="1908" s="13" customFormat="1">
      <c r="A1908" s="13"/>
      <c r="B1908" s="229"/>
      <c r="C1908" s="230"/>
      <c r="D1908" s="231" t="s">
        <v>152</v>
      </c>
      <c r="E1908" s="232" t="s">
        <v>1</v>
      </c>
      <c r="F1908" s="233" t="s">
        <v>1770</v>
      </c>
      <c r="G1908" s="230"/>
      <c r="H1908" s="232" t="s">
        <v>1</v>
      </c>
      <c r="I1908" s="234"/>
      <c r="J1908" s="230"/>
      <c r="K1908" s="230"/>
      <c r="L1908" s="235"/>
      <c r="M1908" s="236"/>
      <c r="N1908" s="237"/>
      <c r="O1908" s="237"/>
      <c r="P1908" s="237"/>
      <c r="Q1908" s="237"/>
      <c r="R1908" s="237"/>
      <c r="S1908" s="237"/>
      <c r="T1908" s="238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39" t="s">
        <v>152</v>
      </c>
      <c r="AU1908" s="239" t="s">
        <v>150</v>
      </c>
      <c r="AV1908" s="13" t="s">
        <v>81</v>
      </c>
      <c r="AW1908" s="13" t="s">
        <v>30</v>
      </c>
      <c r="AX1908" s="13" t="s">
        <v>73</v>
      </c>
      <c r="AY1908" s="239" t="s">
        <v>142</v>
      </c>
    </row>
    <row r="1909" s="14" customFormat="1">
      <c r="A1909" s="14"/>
      <c r="B1909" s="240"/>
      <c r="C1909" s="241"/>
      <c r="D1909" s="231" t="s">
        <v>152</v>
      </c>
      <c r="E1909" s="242" t="s">
        <v>1</v>
      </c>
      <c r="F1909" s="243" t="s">
        <v>1771</v>
      </c>
      <c r="G1909" s="241"/>
      <c r="H1909" s="244">
        <v>65.567999999999998</v>
      </c>
      <c r="I1909" s="245"/>
      <c r="J1909" s="241"/>
      <c r="K1909" s="241"/>
      <c r="L1909" s="246"/>
      <c r="M1909" s="247"/>
      <c r="N1909" s="248"/>
      <c r="O1909" s="248"/>
      <c r="P1909" s="248"/>
      <c r="Q1909" s="248"/>
      <c r="R1909" s="248"/>
      <c r="S1909" s="248"/>
      <c r="T1909" s="249"/>
      <c r="U1909" s="14"/>
      <c r="V1909" s="14"/>
      <c r="W1909" s="14"/>
      <c r="X1909" s="14"/>
      <c r="Y1909" s="14"/>
      <c r="Z1909" s="14"/>
      <c r="AA1909" s="14"/>
      <c r="AB1909" s="14"/>
      <c r="AC1909" s="14"/>
      <c r="AD1909" s="14"/>
      <c r="AE1909" s="14"/>
      <c r="AT1909" s="250" t="s">
        <v>152</v>
      </c>
      <c r="AU1909" s="250" t="s">
        <v>150</v>
      </c>
      <c r="AV1909" s="14" t="s">
        <v>150</v>
      </c>
      <c r="AW1909" s="14" t="s">
        <v>30</v>
      </c>
      <c r="AX1909" s="14" t="s">
        <v>73</v>
      </c>
      <c r="AY1909" s="250" t="s">
        <v>142</v>
      </c>
    </row>
    <row r="1910" s="15" customFormat="1">
      <c r="A1910" s="15"/>
      <c r="B1910" s="262"/>
      <c r="C1910" s="263"/>
      <c r="D1910" s="231" t="s">
        <v>152</v>
      </c>
      <c r="E1910" s="264" t="s">
        <v>1</v>
      </c>
      <c r="F1910" s="265" t="s">
        <v>173</v>
      </c>
      <c r="G1910" s="263"/>
      <c r="H1910" s="266">
        <v>103.899</v>
      </c>
      <c r="I1910" s="267"/>
      <c r="J1910" s="263"/>
      <c r="K1910" s="263"/>
      <c r="L1910" s="268"/>
      <c r="M1910" s="269"/>
      <c r="N1910" s="270"/>
      <c r="O1910" s="270"/>
      <c r="P1910" s="270"/>
      <c r="Q1910" s="270"/>
      <c r="R1910" s="270"/>
      <c r="S1910" s="270"/>
      <c r="T1910" s="271"/>
      <c r="U1910" s="15"/>
      <c r="V1910" s="15"/>
      <c r="W1910" s="15"/>
      <c r="X1910" s="15"/>
      <c r="Y1910" s="15"/>
      <c r="Z1910" s="15"/>
      <c r="AA1910" s="15"/>
      <c r="AB1910" s="15"/>
      <c r="AC1910" s="15"/>
      <c r="AD1910" s="15"/>
      <c r="AE1910" s="15"/>
      <c r="AT1910" s="272" t="s">
        <v>152</v>
      </c>
      <c r="AU1910" s="272" t="s">
        <v>150</v>
      </c>
      <c r="AV1910" s="15" t="s">
        <v>149</v>
      </c>
      <c r="AW1910" s="15" t="s">
        <v>30</v>
      </c>
      <c r="AX1910" s="15" t="s">
        <v>81</v>
      </c>
      <c r="AY1910" s="272" t="s">
        <v>142</v>
      </c>
    </row>
    <row r="1911" s="2" customFormat="1" ht="24.15" customHeight="1">
      <c r="A1911" s="38"/>
      <c r="B1911" s="39"/>
      <c r="C1911" s="215" t="s">
        <v>1772</v>
      </c>
      <c r="D1911" s="215" t="s">
        <v>145</v>
      </c>
      <c r="E1911" s="216" t="s">
        <v>1773</v>
      </c>
      <c r="F1911" s="217" t="s">
        <v>1774</v>
      </c>
      <c r="G1911" s="218" t="s">
        <v>286</v>
      </c>
      <c r="H1911" s="219">
        <v>38.331000000000003</v>
      </c>
      <c r="I1911" s="220"/>
      <c r="J1911" s="221">
        <f>ROUND(I1911*H1911,2)</f>
        <v>0</v>
      </c>
      <c r="K1911" s="222"/>
      <c r="L1911" s="44"/>
      <c r="M1911" s="223" t="s">
        <v>1</v>
      </c>
      <c r="N1911" s="224" t="s">
        <v>39</v>
      </c>
      <c r="O1911" s="91"/>
      <c r="P1911" s="225">
        <f>O1911*H1911</f>
        <v>0</v>
      </c>
      <c r="Q1911" s="225">
        <v>0</v>
      </c>
      <c r="R1911" s="225">
        <f>Q1911*H1911</f>
        <v>0</v>
      </c>
      <c r="S1911" s="225">
        <v>0</v>
      </c>
      <c r="T1911" s="226">
        <f>S1911*H1911</f>
        <v>0</v>
      </c>
      <c r="U1911" s="38"/>
      <c r="V1911" s="38"/>
      <c r="W1911" s="38"/>
      <c r="X1911" s="38"/>
      <c r="Y1911" s="38"/>
      <c r="Z1911" s="38"/>
      <c r="AA1911" s="38"/>
      <c r="AB1911" s="38"/>
      <c r="AC1911" s="38"/>
      <c r="AD1911" s="38"/>
      <c r="AE1911" s="38"/>
      <c r="AR1911" s="227" t="s">
        <v>265</v>
      </c>
      <c r="AT1911" s="227" t="s">
        <v>145</v>
      </c>
      <c r="AU1911" s="227" t="s">
        <v>150</v>
      </c>
      <c r="AY1911" s="17" t="s">
        <v>142</v>
      </c>
      <c r="BE1911" s="228">
        <f>IF(N1911="základní",J1911,0)</f>
        <v>0</v>
      </c>
      <c r="BF1911" s="228">
        <f>IF(N1911="snížená",J1911,0)</f>
        <v>0</v>
      </c>
      <c r="BG1911" s="228">
        <f>IF(N1911="zákl. přenesená",J1911,0)</f>
        <v>0</v>
      </c>
      <c r="BH1911" s="228">
        <f>IF(N1911="sníž. přenesená",J1911,0)</f>
        <v>0</v>
      </c>
      <c r="BI1911" s="228">
        <f>IF(N1911="nulová",J1911,0)</f>
        <v>0</v>
      </c>
      <c r="BJ1911" s="17" t="s">
        <v>150</v>
      </c>
      <c r="BK1911" s="228">
        <f>ROUND(I1911*H1911,2)</f>
        <v>0</v>
      </c>
      <c r="BL1911" s="17" t="s">
        <v>265</v>
      </c>
      <c r="BM1911" s="227" t="s">
        <v>1775</v>
      </c>
    </row>
    <row r="1912" s="13" customFormat="1">
      <c r="A1912" s="13"/>
      <c r="B1912" s="229"/>
      <c r="C1912" s="230"/>
      <c r="D1912" s="231" t="s">
        <v>152</v>
      </c>
      <c r="E1912" s="232" t="s">
        <v>1</v>
      </c>
      <c r="F1912" s="233" t="s">
        <v>1767</v>
      </c>
      <c r="G1912" s="230"/>
      <c r="H1912" s="232" t="s">
        <v>1</v>
      </c>
      <c r="I1912" s="234"/>
      <c r="J1912" s="230"/>
      <c r="K1912" s="230"/>
      <c r="L1912" s="235"/>
      <c r="M1912" s="236"/>
      <c r="N1912" s="237"/>
      <c r="O1912" s="237"/>
      <c r="P1912" s="237"/>
      <c r="Q1912" s="237"/>
      <c r="R1912" s="237"/>
      <c r="S1912" s="237"/>
      <c r="T1912" s="238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39" t="s">
        <v>152</v>
      </c>
      <c r="AU1912" s="239" t="s">
        <v>150</v>
      </c>
      <c r="AV1912" s="13" t="s">
        <v>81</v>
      </c>
      <c r="AW1912" s="13" t="s">
        <v>30</v>
      </c>
      <c r="AX1912" s="13" t="s">
        <v>73</v>
      </c>
      <c r="AY1912" s="239" t="s">
        <v>142</v>
      </c>
    </row>
    <row r="1913" s="14" customFormat="1">
      <c r="A1913" s="14"/>
      <c r="B1913" s="240"/>
      <c r="C1913" s="241"/>
      <c r="D1913" s="231" t="s">
        <v>152</v>
      </c>
      <c r="E1913" s="242" t="s">
        <v>1</v>
      </c>
      <c r="F1913" s="243" t="s">
        <v>1768</v>
      </c>
      <c r="G1913" s="241"/>
      <c r="H1913" s="244">
        <v>27.367000000000001</v>
      </c>
      <c r="I1913" s="245"/>
      <c r="J1913" s="241"/>
      <c r="K1913" s="241"/>
      <c r="L1913" s="246"/>
      <c r="M1913" s="247"/>
      <c r="N1913" s="248"/>
      <c r="O1913" s="248"/>
      <c r="P1913" s="248"/>
      <c r="Q1913" s="248"/>
      <c r="R1913" s="248"/>
      <c r="S1913" s="248"/>
      <c r="T1913" s="249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50" t="s">
        <v>152</v>
      </c>
      <c r="AU1913" s="250" t="s">
        <v>150</v>
      </c>
      <c r="AV1913" s="14" t="s">
        <v>150</v>
      </c>
      <c r="AW1913" s="14" t="s">
        <v>30</v>
      </c>
      <c r="AX1913" s="14" t="s">
        <v>73</v>
      </c>
      <c r="AY1913" s="250" t="s">
        <v>142</v>
      </c>
    </row>
    <row r="1914" s="14" customFormat="1">
      <c r="A1914" s="14"/>
      <c r="B1914" s="240"/>
      <c r="C1914" s="241"/>
      <c r="D1914" s="231" t="s">
        <v>152</v>
      </c>
      <c r="E1914" s="242" t="s">
        <v>1</v>
      </c>
      <c r="F1914" s="243" t="s">
        <v>1769</v>
      </c>
      <c r="G1914" s="241"/>
      <c r="H1914" s="244">
        <v>10.964</v>
      </c>
      <c r="I1914" s="245"/>
      <c r="J1914" s="241"/>
      <c r="K1914" s="241"/>
      <c r="L1914" s="246"/>
      <c r="M1914" s="247"/>
      <c r="N1914" s="248"/>
      <c r="O1914" s="248"/>
      <c r="P1914" s="248"/>
      <c r="Q1914" s="248"/>
      <c r="R1914" s="248"/>
      <c r="S1914" s="248"/>
      <c r="T1914" s="249"/>
      <c r="U1914" s="14"/>
      <c r="V1914" s="14"/>
      <c r="W1914" s="14"/>
      <c r="X1914" s="14"/>
      <c r="Y1914" s="14"/>
      <c r="Z1914" s="14"/>
      <c r="AA1914" s="14"/>
      <c r="AB1914" s="14"/>
      <c r="AC1914" s="14"/>
      <c r="AD1914" s="14"/>
      <c r="AE1914" s="14"/>
      <c r="AT1914" s="250" t="s">
        <v>152</v>
      </c>
      <c r="AU1914" s="250" t="s">
        <v>150</v>
      </c>
      <c r="AV1914" s="14" t="s">
        <v>150</v>
      </c>
      <c r="AW1914" s="14" t="s">
        <v>30</v>
      </c>
      <c r="AX1914" s="14" t="s">
        <v>73</v>
      </c>
      <c r="AY1914" s="250" t="s">
        <v>142</v>
      </c>
    </row>
    <row r="1915" s="15" customFormat="1">
      <c r="A1915" s="15"/>
      <c r="B1915" s="262"/>
      <c r="C1915" s="263"/>
      <c r="D1915" s="231" t="s">
        <v>152</v>
      </c>
      <c r="E1915" s="264" t="s">
        <v>1</v>
      </c>
      <c r="F1915" s="265" t="s">
        <v>173</v>
      </c>
      <c r="G1915" s="263"/>
      <c r="H1915" s="266">
        <v>38.331000000000003</v>
      </c>
      <c r="I1915" s="267"/>
      <c r="J1915" s="263"/>
      <c r="K1915" s="263"/>
      <c r="L1915" s="268"/>
      <c r="M1915" s="269"/>
      <c r="N1915" s="270"/>
      <c r="O1915" s="270"/>
      <c r="P1915" s="270"/>
      <c r="Q1915" s="270"/>
      <c r="R1915" s="270"/>
      <c r="S1915" s="270"/>
      <c r="T1915" s="271"/>
      <c r="U1915" s="15"/>
      <c r="V1915" s="15"/>
      <c r="W1915" s="15"/>
      <c r="X1915" s="15"/>
      <c r="Y1915" s="15"/>
      <c r="Z1915" s="15"/>
      <c r="AA1915" s="15"/>
      <c r="AB1915" s="15"/>
      <c r="AC1915" s="15"/>
      <c r="AD1915" s="15"/>
      <c r="AE1915" s="15"/>
      <c r="AT1915" s="272" t="s">
        <v>152</v>
      </c>
      <c r="AU1915" s="272" t="s">
        <v>150</v>
      </c>
      <c r="AV1915" s="15" t="s">
        <v>149</v>
      </c>
      <c r="AW1915" s="15" t="s">
        <v>30</v>
      </c>
      <c r="AX1915" s="15" t="s">
        <v>81</v>
      </c>
      <c r="AY1915" s="272" t="s">
        <v>142</v>
      </c>
    </row>
    <row r="1916" s="2" customFormat="1" ht="24.15" customHeight="1">
      <c r="A1916" s="38"/>
      <c r="B1916" s="39"/>
      <c r="C1916" s="251" t="s">
        <v>1776</v>
      </c>
      <c r="D1916" s="251" t="s">
        <v>155</v>
      </c>
      <c r="E1916" s="252" t="s">
        <v>1777</v>
      </c>
      <c r="F1916" s="253" t="s">
        <v>1778</v>
      </c>
      <c r="G1916" s="254" t="s">
        <v>286</v>
      </c>
      <c r="H1916" s="255">
        <v>38.331000000000003</v>
      </c>
      <c r="I1916" s="256"/>
      <c r="J1916" s="257">
        <f>ROUND(I1916*H1916,2)</f>
        <v>0</v>
      </c>
      <c r="K1916" s="258"/>
      <c r="L1916" s="259"/>
      <c r="M1916" s="260" t="s">
        <v>1</v>
      </c>
      <c r="N1916" s="261" t="s">
        <v>39</v>
      </c>
      <c r="O1916" s="91"/>
      <c r="P1916" s="225">
        <f>O1916*H1916</f>
        <v>0</v>
      </c>
      <c r="Q1916" s="225">
        <v>0</v>
      </c>
      <c r="R1916" s="225">
        <f>Q1916*H1916</f>
        <v>0</v>
      </c>
      <c r="S1916" s="225">
        <v>0</v>
      </c>
      <c r="T1916" s="226">
        <f>S1916*H1916</f>
        <v>0</v>
      </c>
      <c r="U1916" s="38"/>
      <c r="V1916" s="38"/>
      <c r="W1916" s="38"/>
      <c r="X1916" s="38"/>
      <c r="Y1916" s="38"/>
      <c r="Z1916" s="38"/>
      <c r="AA1916" s="38"/>
      <c r="AB1916" s="38"/>
      <c r="AC1916" s="38"/>
      <c r="AD1916" s="38"/>
      <c r="AE1916" s="38"/>
      <c r="AR1916" s="227" t="s">
        <v>347</v>
      </c>
      <c r="AT1916" s="227" t="s">
        <v>155</v>
      </c>
      <c r="AU1916" s="227" t="s">
        <v>150</v>
      </c>
      <c r="AY1916" s="17" t="s">
        <v>142</v>
      </c>
      <c r="BE1916" s="228">
        <f>IF(N1916="základní",J1916,0)</f>
        <v>0</v>
      </c>
      <c r="BF1916" s="228">
        <f>IF(N1916="snížená",J1916,0)</f>
        <v>0</v>
      </c>
      <c r="BG1916" s="228">
        <f>IF(N1916="zákl. přenesená",J1916,0)</f>
        <v>0</v>
      </c>
      <c r="BH1916" s="228">
        <f>IF(N1916="sníž. přenesená",J1916,0)</f>
        <v>0</v>
      </c>
      <c r="BI1916" s="228">
        <f>IF(N1916="nulová",J1916,0)</f>
        <v>0</v>
      </c>
      <c r="BJ1916" s="17" t="s">
        <v>150</v>
      </c>
      <c r="BK1916" s="228">
        <f>ROUND(I1916*H1916,2)</f>
        <v>0</v>
      </c>
      <c r="BL1916" s="17" t="s">
        <v>265</v>
      </c>
      <c r="BM1916" s="227" t="s">
        <v>1779</v>
      </c>
    </row>
    <row r="1917" s="2" customFormat="1" ht="14.4" customHeight="1">
      <c r="A1917" s="38"/>
      <c r="B1917" s="39"/>
      <c r="C1917" s="215" t="s">
        <v>1780</v>
      </c>
      <c r="D1917" s="215" t="s">
        <v>145</v>
      </c>
      <c r="E1917" s="216" t="s">
        <v>1781</v>
      </c>
      <c r="F1917" s="217" t="s">
        <v>1782</v>
      </c>
      <c r="G1917" s="218" t="s">
        <v>169</v>
      </c>
      <c r="H1917" s="219">
        <v>72.811000000000007</v>
      </c>
      <c r="I1917" s="220"/>
      <c r="J1917" s="221">
        <f>ROUND(I1917*H1917,2)</f>
        <v>0</v>
      </c>
      <c r="K1917" s="222"/>
      <c r="L1917" s="44"/>
      <c r="M1917" s="223" t="s">
        <v>1</v>
      </c>
      <c r="N1917" s="224" t="s">
        <v>39</v>
      </c>
      <c r="O1917" s="91"/>
      <c r="P1917" s="225">
        <f>O1917*H1917</f>
        <v>0</v>
      </c>
      <c r="Q1917" s="225">
        <v>0</v>
      </c>
      <c r="R1917" s="225">
        <f>Q1917*H1917</f>
        <v>0</v>
      </c>
      <c r="S1917" s="225">
        <v>0</v>
      </c>
      <c r="T1917" s="226">
        <f>S1917*H1917</f>
        <v>0</v>
      </c>
      <c r="U1917" s="38"/>
      <c r="V1917" s="38"/>
      <c r="W1917" s="38"/>
      <c r="X1917" s="38"/>
      <c r="Y1917" s="38"/>
      <c r="Z1917" s="38"/>
      <c r="AA1917" s="38"/>
      <c r="AB1917" s="38"/>
      <c r="AC1917" s="38"/>
      <c r="AD1917" s="38"/>
      <c r="AE1917" s="38"/>
      <c r="AR1917" s="227" t="s">
        <v>265</v>
      </c>
      <c r="AT1917" s="227" t="s">
        <v>145</v>
      </c>
      <c r="AU1917" s="227" t="s">
        <v>150</v>
      </c>
      <c r="AY1917" s="17" t="s">
        <v>142</v>
      </c>
      <c r="BE1917" s="228">
        <f>IF(N1917="základní",J1917,0)</f>
        <v>0</v>
      </c>
      <c r="BF1917" s="228">
        <f>IF(N1917="snížená",J1917,0)</f>
        <v>0</v>
      </c>
      <c r="BG1917" s="228">
        <f>IF(N1917="zákl. přenesená",J1917,0)</f>
        <v>0</v>
      </c>
      <c r="BH1917" s="228">
        <f>IF(N1917="sníž. přenesená",J1917,0)</f>
        <v>0</v>
      </c>
      <c r="BI1917" s="228">
        <f>IF(N1917="nulová",J1917,0)</f>
        <v>0</v>
      </c>
      <c r="BJ1917" s="17" t="s">
        <v>150</v>
      </c>
      <c r="BK1917" s="228">
        <f>ROUND(I1917*H1917,2)</f>
        <v>0</v>
      </c>
      <c r="BL1917" s="17" t="s">
        <v>265</v>
      </c>
      <c r="BM1917" s="227" t="s">
        <v>1783</v>
      </c>
    </row>
    <row r="1918" s="13" customFormat="1">
      <c r="A1918" s="13"/>
      <c r="B1918" s="229"/>
      <c r="C1918" s="230"/>
      <c r="D1918" s="231" t="s">
        <v>152</v>
      </c>
      <c r="E1918" s="232" t="s">
        <v>1</v>
      </c>
      <c r="F1918" s="233" t="s">
        <v>189</v>
      </c>
      <c r="G1918" s="230"/>
      <c r="H1918" s="232" t="s">
        <v>1</v>
      </c>
      <c r="I1918" s="234"/>
      <c r="J1918" s="230"/>
      <c r="K1918" s="230"/>
      <c r="L1918" s="235"/>
      <c r="M1918" s="236"/>
      <c r="N1918" s="237"/>
      <c r="O1918" s="237"/>
      <c r="P1918" s="237"/>
      <c r="Q1918" s="237"/>
      <c r="R1918" s="237"/>
      <c r="S1918" s="237"/>
      <c r="T1918" s="238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T1918" s="239" t="s">
        <v>152</v>
      </c>
      <c r="AU1918" s="239" t="s">
        <v>150</v>
      </c>
      <c r="AV1918" s="13" t="s">
        <v>81</v>
      </c>
      <c r="AW1918" s="13" t="s">
        <v>30</v>
      </c>
      <c r="AX1918" s="13" t="s">
        <v>73</v>
      </c>
      <c r="AY1918" s="239" t="s">
        <v>142</v>
      </c>
    </row>
    <row r="1919" s="14" customFormat="1">
      <c r="A1919" s="14"/>
      <c r="B1919" s="240"/>
      <c r="C1919" s="241"/>
      <c r="D1919" s="231" t="s">
        <v>152</v>
      </c>
      <c r="E1919" s="242" t="s">
        <v>1</v>
      </c>
      <c r="F1919" s="243" t="s">
        <v>190</v>
      </c>
      <c r="G1919" s="241"/>
      <c r="H1919" s="244">
        <v>17.864000000000001</v>
      </c>
      <c r="I1919" s="245"/>
      <c r="J1919" s="241"/>
      <c r="K1919" s="241"/>
      <c r="L1919" s="246"/>
      <c r="M1919" s="247"/>
      <c r="N1919" s="248"/>
      <c r="O1919" s="248"/>
      <c r="P1919" s="248"/>
      <c r="Q1919" s="248"/>
      <c r="R1919" s="248"/>
      <c r="S1919" s="248"/>
      <c r="T1919" s="249"/>
      <c r="U1919" s="14"/>
      <c r="V1919" s="14"/>
      <c r="W1919" s="14"/>
      <c r="X1919" s="14"/>
      <c r="Y1919" s="14"/>
      <c r="Z1919" s="14"/>
      <c r="AA1919" s="14"/>
      <c r="AB1919" s="14"/>
      <c r="AC1919" s="14"/>
      <c r="AD1919" s="14"/>
      <c r="AE1919" s="14"/>
      <c r="AT1919" s="250" t="s">
        <v>152</v>
      </c>
      <c r="AU1919" s="250" t="s">
        <v>150</v>
      </c>
      <c r="AV1919" s="14" t="s">
        <v>150</v>
      </c>
      <c r="AW1919" s="14" t="s">
        <v>30</v>
      </c>
      <c r="AX1919" s="14" t="s">
        <v>73</v>
      </c>
      <c r="AY1919" s="250" t="s">
        <v>142</v>
      </c>
    </row>
    <row r="1920" s="13" customFormat="1">
      <c r="A1920" s="13"/>
      <c r="B1920" s="229"/>
      <c r="C1920" s="230"/>
      <c r="D1920" s="231" t="s">
        <v>152</v>
      </c>
      <c r="E1920" s="232" t="s">
        <v>1</v>
      </c>
      <c r="F1920" s="233" t="s">
        <v>191</v>
      </c>
      <c r="G1920" s="230"/>
      <c r="H1920" s="232" t="s">
        <v>1</v>
      </c>
      <c r="I1920" s="234"/>
      <c r="J1920" s="230"/>
      <c r="K1920" s="230"/>
      <c r="L1920" s="235"/>
      <c r="M1920" s="236"/>
      <c r="N1920" s="237"/>
      <c r="O1920" s="237"/>
      <c r="P1920" s="237"/>
      <c r="Q1920" s="237"/>
      <c r="R1920" s="237"/>
      <c r="S1920" s="237"/>
      <c r="T1920" s="238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39" t="s">
        <v>152</v>
      </c>
      <c r="AU1920" s="239" t="s">
        <v>150</v>
      </c>
      <c r="AV1920" s="13" t="s">
        <v>81</v>
      </c>
      <c r="AW1920" s="13" t="s">
        <v>30</v>
      </c>
      <c r="AX1920" s="13" t="s">
        <v>73</v>
      </c>
      <c r="AY1920" s="239" t="s">
        <v>142</v>
      </c>
    </row>
    <row r="1921" s="14" customFormat="1">
      <c r="A1921" s="14"/>
      <c r="B1921" s="240"/>
      <c r="C1921" s="241"/>
      <c r="D1921" s="231" t="s">
        <v>152</v>
      </c>
      <c r="E1921" s="242" t="s">
        <v>1</v>
      </c>
      <c r="F1921" s="243" t="s">
        <v>192</v>
      </c>
      <c r="G1921" s="241"/>
      <c r="H1921" s="244">
        <v>18.681999999999999</v>
      </c>
      <c r="I1921" s="245"/>
      <c r="J1921" s="241"/>
      <c r="K1921" s="241"/>
      <c r="L1921" s="246"/>
      <c r="M1921" s="247"/>
      <c r="N1921" s="248"/>
      <c r="O1921" s="248"/>
      <c r="P1921" s="248"/>
      <c r="Q1921" s="248"/>
      <c r="R1921" s="248"/>
      <c r="S1921" s="248"/>
      <c r="T1921" s="249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50" t="s">
        <v>152</v>
      </c>
      <c r="AU1921" s="250" t="s">
        <v>150</v>
      </c>
      <c r="AV1921" s="14" t="s">
        <v>150</v>
      </c>
      <c r="AW1921" s="14" t="s">
        <v>30</v>
      </c>
      <c r="AX1921" s="14" t="s">
        <v>73</v>
      </c>
      <c r="AY1921" s="250" t="s">
        <v>142</v>
      </c>
    </row>
    <row r="1922" s="13" customFormat="1">
      <c r="A1922" s="13"/>
      <c r="B1922" s="229"/>
      <c r="C1922" s="230"/>
      <c r="D1922" s="231" t="s">
        <v>152</v>
      </c>
      <c r="E1922" s="232" t="s">
        <v>1</v>
      </c>
      <c r="F1922" s="233" t="s">
        <v>193</v>
      </c>
      <c r="G1922" s="230"/>
      <c r="H1922" s="232" t="s">
        <v>1</v>
      </c>
      <c r="I1922" s="234"/>
      <c r="J1922" s="230"/>
      <c r="K1922" s="230"/>
      <c r="L1922" s="235"/>
      <c r="M1922" s="236"/>
      <c r="N1922" s="237"/>
      <c r="O1922" s="237"/>
      <c r="P1922" s="237"/>
      <c r="Q1922" s="237"/>
      <c r="R1922" s="237"/>
      <c r="S1922" s="237"/>
      <c r="T1922" s="23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9" t="s">
        <v>152</v>
      </c>
      <c r="AU1922" s="239" t="s">
        <v>150</v>
      </c>
      <c r="AV1922" s="13" t="s">
        <v>81</v>
      </c>
      <c r="AW1922" s="13" t="s">
        <v>30</v>
      </c>
      <c r="AX1922" s="13" t="s">
        <v>73</v>
      </c>
      <c r="AY1922" s="239" t="s">
        <v>142</v>
      </c>
    </row>
    <row r="1923" s="14" customFormat="1">
      <c r="A1923" s="14"/>
      <c r="B1923" s="240"/>
      <c r="C1923" s="241"/>
      <c r="D1923" s="231" t="s">
        <v>152</v>
      </c>
      <c r="E1923" s="242" t="s">
        <v>1</v>
      </c>
      <c r="F1923" s="243" t="s">
        <v>194</v>
      </c>
      <c r="G1923" s="241"/>
      <c r="H1923" s="244">
        <v>13.821999999999999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0" t="s">
        <v>152</v>
      </c>
      <c r="AU1923" s="250" t="s">
        <v>150</v>
      </c>
      <c r="AV1923" s="14" t="s">
        <v>150</v>
      </c>
      <c r="AW1923" s="14" t="s">
        <v>30</v>
      </c>
      <c r="AX1923" s="14" t="s">
        <v>73</v>
      </c>
      <c r="AY1923" s="250" t="s">
        <v>142</v>
      </c>
    </row>
    <row r="1924" s="13" customFormat="1">
      <c r="A1924" s="13"/>
      <c r="B1924" s="229"/>
      <c r="C1924" s="230"/>
      <c r="D1924" s="231" t="s">
        <v>152</v>
      </c>
      <c r="E1924" s="232" t="s">
        <v>1</v>
      </c>
      <c r="F1924" s="233" t="s">
        <v>195</v>
      </c>
      <c r="G1924" s="230"/>
      <c r="H1924" s="232" t="s">
        <v>1</v>
      </c>
      <c r="I1924" s="234"/>
      <c r="J1924" s="230"/>
      <c r="K1924" s="230"/>
      <c r="L1924" s="235"/>
      <c r="M1924" s="236"/>
      <c r="N1924" s="237"/>
      <c r="O1924" s="237"/>
      <c r="P1924" s="237"/>
      <c r="Q1924" s="237"/>
      <c r="R1924" s="237"/>
      <c r="S1924" s="237"/>
      <c r="T1924" s="23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39" t="s">
        <v>152</v>
      </c>
      <c r="AU1924" s="239" t="s">
        <v>150</v>
      </c>
      <c r="AV1924" s="13" t="s">
        <v>81</v>
      </c>
      <c r="AW1924" s="13" t="s">
        <v>30</v>
      </c>
      <c r="AX1924" s="13" t="s">
        <v>73</v>
      </c>
      <c r="AY1924" s="239" t="s">
        <v>142</v>
      </c>
    </row>
    <row r="1925" s="14" customFormat="1">
      <c r="A1925" s="14"/>
      <c r="B1925" s="240"/>
      <c r="C1925" s="241"/>
      <c r="D1925" s="231" t="s">
        <v>152</v>
      </c>
      <c r="E1925" s="242" t="s">
        <v>1</v>
      </c>
      <c r="F1925" s="243" t="s">
        <v>196</v>
      </c>
      <c r="G1925" s="241"/>
      <c r="H1925" s="244">
        <v>3.9670000000000001</v>
      </c>
      <c r="I1925" s="245"/>
      <c r="J1925" s="241"/>
      <c r="K1925" s="241"/>
      <c r="L1925" s="246"/>
      <c r="M1925" s="247"/>
      <c r="N1925" s="248"/>
      <c r="O1925" s="248"/>
      <c r="P1925" s="248"/>
      <c r="Q1925" s="248"/>
      <c r="R1925" s="248"/>
      <c r="S1925" s="248"/>
      <c r="T1925" s="249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50" t="s">
        <v>152</v>
      </c>
      <c r="AU1925" s="250" t="s">
        <v>150</v>
      </c>
      <c r="AV1925" s="14" t="s">
        <v>150</v>
      </c>
      <c r="AW1925" s="14" t="s">
        <v>30</v>
      </c>
      <c r="AX1925" s="14" t="s">
        <v>73</v>
      </c>
      <c r="AY1925" s="250" t="s">
        <v>142</v>
      </c>
    </row>
    <row r="1926" s="13" customFormat="1">
      <c r="A1926" s="13"/>
      <c r="B1926" s="229"/>
      <c r="C1926" s="230"/>
      <c r="D1926" s="231" t="s">
        <v>152</v>
      </c>
      <c r="E1926" s="232" t="s">
        <v>1</v>
      </c>
      <c r="F1926" s="233" t="s">
        <v>197</v>
      </c>
      <c r="G1926" s="230"/>
      <c r="H1926" s="232" t="s">
        <v>1</v>
      </c>
      <c r="I1926" s="234"/>
      <c r="J1926" s="230"/>
      <c r="K1926" s="230"/>
      <c r="L1926" s="235"/>
      <c r="M1926" s="236"/>
      <c r="N1926" s="237"/>
      <c r="O1926" s="237"/>
      <c r="P1926" s="237"/>
      <c r="Q1926" s="237"/>
      <c r="R1926" s="237"/>
      <c r="S1926" s="237"/>
      <c r="T1926" s="23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39" t="s">
        <v>152</v>
      </c>
      <c r="AU1926" s="239" t="s">
        <v>150</v>
      </c>
      <c r="AV1926" s="13" t="s">
        <v>81</v>
      </c>
      <c r="AW1926" s="13" t="s">
        <v>30</v>
      </c>
      <c r="AX1926" s="13" t="s">
        <v>73</v>
      </c>
      <c r="AY1926" s="239" t="s">
        <v>142</v>
      </c>
    </row>
    <row r="1927" s="14" customFormat="1">
      <c r="A1927" s="14"/>
      <c r="B1927" s="240"/>
      <c r="C1927" s="241"/>
      <c r="D1927" s="231" t="s">
        <v>152</v>
      </c>
      <c r="E1927" s="242" t="s">
        <v>1</v>
      </c>
      <c r="F1927" s="243" t="s">
        <v>198</v>
      </c>
      <c r="G1927" s="241"/>
      <c r="H1927" s="244">
        <v>2.7120000000000002</v>
      </c>
      <c r="I1927" s="245"/>
      <c r="J1927" s="241"/>
      <c r="K1927" s="241"/>
      <c r="L1927" s="246"/>
      <c r="M1927" s="247"/>
      <c r="N1927" s="248"/>
      <c r="O1927" s="248"/>
      <c r="P1927" s="248"/>
      <c r="Q1927" s="248"/>
      <c r="R1927" s="248"/>
      <c r="S1927" s="248"/>
      <c r="T1927" s="249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50" t="s">
        <v>152</v>
      </c>
      <c r="AU1927" s="250" t="s">
        <v>150</v>
      </c>
      <c r="AV1927" s="14" t="s">
        <v>150</v>
      </c>
      <c r="AW1927" s="14" t="s">
        <v>30</v>
      </c>
      <c r="AX1927" s="14" t="s">
        <v>73</v>
      </c>
      <c r="AY1927" s="250" t="s">
        <v>142</v>
      </c>
    </row>
    <row r="1928" s="13" customFormat="1">
      <c r="A1928" s="13"/>
      <c r="B1928" s="229"/>
      <c r="C1928" s="230"/>
      <c r="D1928" s="231" t="s">
        <v>152</v>
      </c>
      <c r="E1928" s="232" t="s">
        <v>1</v>
      </c>
      <c r="F1928" s="233" t="s">
        <v>199</v>
      </c>
      <c r="G1928" s="230"/>
      <c r="H1928" s="232" t="s">
        <v>1</v>
      </c>
      <c r="I1928" s="234"/>
      <c r="J1928" s="230"/>
      <c r="K1928" s="230"/>
      <c r="L1928" s="235"/>
      <c r="M1928" s="236"/>
      <c r="N1928" s="237"/>
      <c r="O1928" s="237"/>
      <c r="P1928" s="237"/>
      <c r="Q1928" s="237"/>
      <c r="R1928" s="237"/>
      <c r="S1928" s="237"/>
      <c r="T1928" s="23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39" t="s">
        <v>152</v>
      </c>
      <c r="AU1928" s="239" t="s">
        <v>150</v>
      </c>
      <c r="AV1928" s="13" t="s">
        <v>81</v>
      </c>
      <c r="AW1928" s="13" t="s">
        <v>30</v>
      </c>
      <c r="AX1928" s="13" t="s">
        <v>73</v>
      </c>
      <c r="AY1928" s="239" t="s">
        <v>142</v>
      </c>
    </row>
    <row r="1929" s="14" customFormat="1">
      <c r="A1929" s="14"/>
      <c r="B1929" s="240"/>
      <c r="C1929" s="241"/>
      <c r="D1929" s="231" t="s">
        <v>152</v>
      </c>
      <c r="E1929" s="242" t="s">
        <v>1</v>
      </c>
      <c r="F1929" s="243" t="s">
        <v>200</v>
      </c>
      <c r="G1929" s="241"/>
      <c r="H1929" s="244">
        <v>9.6669999999999998</v>
      </c>
      <c r="I1929" s="245"/>
      <c r="J1929" s="241"/>
      <c r="K1929" s="241"/>
      <c r="L1929" s="246"/>
      <c r="M1929" s="247"/>
      <c r="N1929" s="248"/>
      <c r="O1929" s="248"/>
      <c r="P1929" s="248"/>
      <c r="Q1929" s="248"/>
      <c r="R1929" s="248"/>
      <c r="S1929" s="248"/>
      <c r="T1929" s="249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50" t="s">
        <v>152</v>
      </c>
      <c r="AU1929" s="250" t="s">
        <v>150</v>
      </c>
      <c r="AV1929" s="14" t="s">
        <v>150</v>
      </c>
      <c r="AW1929" s="14" t="s">
        <v>30</v>
      </c>
      <c r="AX1929" s="14" t="s">
        <v>73</v>
      </c>
      <c r="AY1929" s="250" t="s">
        <v>142</v>
      </c>
    </row>
    <row r="1930" s="13" customFormat="1">
      <c r="A1930" s="13"/>
      <c r="B1930" s="229"/>
      <c r="C1930" s="230"/>
      <c r="D1930" s="231" t="s">
        <v>152</v>
      </c>
      <c r="E1930" s="232" t="s">
        <v>1</v>
      </c>
      <c r="F1930" s="233" t="s">
        <v>201</v>
      </c>
      <c r="G1930" s="230"/>
      <c r="H1930" s="232" t="s">
        <v>1</v>
      </c>
      <c r="I1930" s="234"/>
      <c r="J1930" s="230"/>
      <c r="K1930" s="230"/>
      <c r="L1930" s="235"/>
      <c r="M1930" s="236"/>
      <c r="N1930" s="237"/>
      <c r="O1930" s="237"/>
      <c r="P1930" s="237"/>
      <c r="Q1930" s="237"/>
      <c r="R1930" s="237"/>
      <c r="S1930" s="237"/>
      <c r="T1930" s="238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T1930" s="239" t="s">
        <v>152</v>
      </c>
      <c r="AU1930" s="239" t="s">
        <v>150</v>
      </c>
      <c r="AV1930" s="13" t="s">
        <v>81</v>
      </c>
      <c r="AW1930" s="13" t="s">
        <v>30</v>
      </c>
      <c r="AX1930" s="13" t="s">
        <v>73</v>
      </c>
      <c r="AY1930" s="239" t="s">
        <v>142</v>
      </c>
    </row>
    <row r="1931" s="14" customFormat="1">
      <c r="A1931" s="14"/>
      <c r="B1931" s="240"/>
      <c r="C1931" s="241"/>
      <c r="D1931" s="231" t="s">
        <v>152</v>
      </c>
      <c r="E1931" s="242" t="s">
        <v>1</v>
      </c>
      <c r="F1931" s="243" t="s">
        <v>202</v>
      </c>
      <c r="G1931" s="241"/>
      <c r="H1931" s="244">
        <v>4.5069999999999997</v>
      </c>
      <c r="I1931" s="245"/>
      <c r="J1931" s="241"/>
      <c r="K1931" s="241"/>
      <c r="L1931" s="246"/>
      <c r="M1931" s="247"/>
      <c r="N1931" s="248"/>
      <c r="O1931" s="248"/>
      <c r="P1931" s="248"/>
      <c r="Q1931" s="248"/>
      <c r="R1931" s="248"/>
      <c r="S1931" s="248"/>
      <c r="T1931" s="249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50" t="s">
        <v>152</v>
      </c>
      <c r="AU1931" s="250" t="s">
        <v>150</v>
      </c>
      <c r="AV1931" s="14" t="s">
        <v>150</v>
      </c>
      <c r="AW1931" s="14" t="s">
        <v>30</v>
      </c>
      <c r="AX1931" s="14" t="s">
        <v>73</v>
      </c>
      <c r="AY1931" s="250" t="s">
        <v>142</v>
      </c>
    </row>
    <row r="1932" s="13" customFormat="1">
      <c r="A1932" s="13"/>
      <c r="B1932" s="229"/>
      <c r="C1932" s="230"/>
      <c r="D1932" s="231" t="s">
        <v>152</v>
      </c>
      <c r="E1932" s="232" t="s">
        <v>1</v>
      </c>
      <c r="F1932" s="233" t="s">
        <v>203</v>
      </c>
      <c r="G1932" s="230"/>
      <c r="H1932" s="232" t="s">
        <v>1</v>
      </c>
      <c r="I1932" s="234"/>
      <c r="J1932" s="230"/>
      <c r="K1932" s="230"/>
      <c r="L1932" s="235"/>
      <c r="M1932" s="236"/>
      <c r="N1932" s="237"/>
      <c r="O1932" s="237"/>
      <c r="P1932" s="237"/>
      <c r="Q1932" s="237"/>
      <c r="R1932" s="237"/>
      <c r="S1932" s="237"/>
      <c r="T1932" s="23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9" t="s">
        <v>152</v>
      </c>
      <c r="AU1932" s="239" t="s">
        <v>150</v>
      </c>
      <c r="AV1932" s="13" t="s">
        <v>81</v>
      </c>
      <c r="AW1932" s="13" t="s">
        <v>30</v>
      </c>
      <c r="AX1932" s="13" t="s">
        <v>73</v>
      </c>
      <c r="AY1932" s="239" t="s">
        <v>142</v>
      </c>
    </row>
    <row r="1933" s="14" customFormat="1">
      <c r="A1933" s="14"/>
      <c r="B1933" s="240"/>
      <c r="C1933" s="241"/>
      <c r="D1933" s="231" t="s">
        <v>152</v>
      </c>
      <c r="E1933" s="242" t="s">
        <v>1</v>
      </c>
      <c r="F1933" s="243" t="s">
        <v>204</v>
      </c>
      <c r="G1933" s="241"/>
      <c r="H1933" s="244">
        <v>1.5900000000000001</v>
      </c>
      <c r="I1933" s="245"/>
      <c r="J1933" s="241"/>
      <c r="K1933" s="241"/>
      <c r="L1933" s="246"/>
      <c r="M1933" s="247"/>
      <c r="N1933" s="248"/>
      <c r="O1933" s="248"/>
      <c r="P1933" s="248"/>
      <c r="Q1933" s="248"/>
      <c r="R1933" s="248"/>
      <c r="S1933" s="248"/>
      <c r="T1933" s="24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0" t="s">
        <v>152</v>
      </c>
      <c r="AU1933" s="250" t="s">
        <v>150</v>
      </c>
      <c r="AV1933" s="14" t="s">
        <v>150</v>
      </c>
      <c r="AW1933" s="14" t="s">
        <v>30</v>
      </c>
      <c r="AX1933" s="14" t="s">
        <v>73</v>
      </c>
      <c r="AY1933" s="250" t="s">
        <v>142</v>
      </c>
    </row>
    <row r="1934" s="15" customFormat="1">
      <c r="A1934" s="15"/>
      <c r="B1934" s="262"/>
      <c r="C1934" s="263"/>
      <c r="D1934" s="231" t="s">
        <v>152</v>
      </c>
      <c r="E1934" s="264" t="s">
        <v>1</v>
      </c>
      <c r="F1934" s="265" t="s">
        <v>173</v>
      </c>
      <c r="G1934" s="263"/>
      <c r="H1934" s="266">
        <v>72.811000000000007</v>
      </c>
      <c r="I1934" s="267"/>
      <c r="J1934" s="263"/>
      <c r="K1934" s="263"/>
      <c r="L1934" s="268"/>
      <c r="M1934" s="269"/>
      <c r="N1934" s="270"/>
      <c r="O1934" s="270"/>
      <c r="P1934" s="270"/>
      <c r="Q1934" s="270"/>
      <c r="R1934" s="270"/>
      <c r="S1934" s="270"/>
      <c r="T1934" s="271"/>
      <c r="U1934" s="15"/>
      <c r="V1934" s="15"/>
      <c r="W1934" s="15"/>
      <c r="X1934" s="15"/>
      <c r="Y1934" s="15"/>
      <c r="Z1934" s="15"/>
      <c r="AA1934" s="15"/>
      <c r="AB1934" s="15"/>
      <c r="AC1934" s="15"/>
      <c r="AD1934" s="15"/>
      <c r="AE1934" s="15"/>
      <c r="AT1934" s="272" t="s">
        <v>152</v>
      </c>
      <c r="AU1934" s="272" t="s">
        <v>150</v>
      </c>
      <c r="AV1934" s="15" t="s">
        <v>149</v>
      </c>
      <c r="AW1934" s="15" t="s">
        <v>30</v>
      </c>
      <c r="AX1934" s="15" t="s">
        <v>81</v>
      </c>
      <c r="AY1934" s="272" t="s">
        <v>142</v>
      </c>
    </row>
    <row r="1935" s="2" customFormat="1" ht="14.4" customHeight="1">
      <c r="A1935" s="38"/>
      <c r="B1935" s="39"/>
      <c r="C1935" s="251" t="s">
        <v>1784</v>
      </c>
      <c r="D1935" s="251" t="s">
        <v>155</v>
      </c>
      <c r="E1935" s="252" t="s">
        <v>1785</v>
      </c>
      <c r="F1935" s="253" t="s">
        <v>1786</v>
      </c>
      <c r="G1935" s="254" t="s">
        <v>169</v>
      </c>
      <c r="H1935" s="255">
        <v>87.540000000000006</v>
      </c>
      <c r="I1935" s="256"/>
      <c r="J1935" s="257">
        <f>ROUND(I1935*H1935,2)</f>
        <v>0</v>
      </c>
      <c r="K1935" s="258"/>
      <c r="L1935" s="259"/>
      <c r="M1935" s="260" t="s">
        <v>1</v>
      </c>
      <c r="N1935" s="261" t="s">
        <v>39</v>
      </c>
      <c r="O1935" s="91"/>
      <c r="P1935" s="225">
        <f>O1935*H1935</f>
        <v>0</v>
      </c>
      <c r="Q1935" s="225">
        <v>0</v>
      </c>
      <c r="R1935" s="225">
        <f>Q1935*H1935</f>
        <v>0</v>
      </c>
      <c r="S1935" s="225">
        <v>0</v>
      </c>
      <c r="T1935" s="226">
        <f>S1935*H1935</f>
        <v>0</v>
      </c>
      <c r="U1935" s="38"/>
      <c r="V1935" s="38"/>
      <c r="W1935" s="38"/>
      <c r="X1935" s="38"/>
      <c r="Y1935" s="38"/>
      <c r="Z1935" s="38"/>
      <c r="AA1935" s="38"/>
      <c r="AB1935" s="38"/>
      <c r="AC1935" s="38"/>
      <c r="AD1935" s="38"/>
      <c r="AE1935" s="38"/>
      <c r="AR1935" s="227" t="s">
        <v>347</v>
      </c>
      <c r="AT1935" s="227" t="s">
        <v>155</v>
      </c>
      <c r="AU1935" s="227" t="s">
        <v>150</v>
      </c>
      <c r="AY1935" s="17" t="s">
        <v>142</v>
      </c>
      <c r="BE1935" s="228">
        <f>IF(N1935="základní",J1935,0)</f>
        <v>0</v>
      </c>
      <c r="BF1935" s="228">
        <f>IF(N1935="snížená",J1935,0)</f>
        <v>0</v>
      </c>
      <c r="BG1935" s="228">
        <f>IF(N1935="zákl. přenesená",J1935,0)</f>
        <v>0</v>
      </c>
      <c r="BH1935" s="228">
        <f>IF(N1935="sníž. přenesená",J1935,0)</f>
        <v>0</v>
      </c>
      <c r="BI1935" s="228">
        <f>IF(N1935="nulová",J1935,0)</f>
        <v>0</v>
      </c>
      <c r="BJ1935" s="17" t="s">
        <v>150</v>
      </c>
      <c r="BK1935" s="228">
        <f>ROUND(I1935*H1935,2)</f>
        <v>0</v>
      </c>
      <c r="BL1935" s="17" t="s">
        <v>265</v>
      </c>
      <c r="BM1935" s="227" t="s">
        <v>1787</v>
      </c>
    </row>
    <row r="1936" s="2" customFormat="1" ht="24.15" customHeight="1">
      <c r="A1936" s="38"/>
      <c r="B1936" s="39"/>
      <c r="C1936" s="215" t="s">
        <v>1788</v>
      </c>
      <c r="D1936" s="215" t="s">
        <v>145</v>
      </c>
      <c r="E1936" s="216" t="s">
        <v>1789</v>
      </c>
      <c r="F1936" s="217" t="s">
        <v>1790</v>
      </c>
      <c r="G1936" s="218" t="s">
        <v>169</v>
      </c>
      <c r="H1936" s="219">
        <v>13.515000000000001</v>
      </c>
      <c r="I1936" s="220"/>
      <c r="J1936" s="221">
        <f>ROUND(I1936*H1936,2)</f>
        <v>0</v>
      </c>
      <c r="K1936" s="222"/>
      <c r="L1936" s="44"/>
      <c r="M1936" s="223" t="s">
        <v>1</v>
      </c>
      <c r="N1936" s="224" t="s">
        <v>39</v>
      </c>
      <c r="O1936" s="91"/>
      <c r="P1936" s="225">
        <f>O1936*H1936</f>
        <v>0</v>
      </c>
      <c r="Q1936" s="225">
        <v>0</v>
      </c>
      <c r="R1936" s="225">
        <f>Q1936*H1936</f>
        <v>0</v>
      </c>
      <c r="S1936" s="225">
        <v>0</v>
      </c>
      <c r="T1936" s="226">
        <f>S1936*H1936</f>
        <v>0</v>
      </c>
      <c r="U1936" s="38"/>
      <c r="V1936" s="38"/>
      <c r="W1936" s="38"/>
      <c r="X1936" s="38"/>
      <c r="Y1936" s="38"/>
      <c r="Z1936" s="38"/>
      <c r="AA1936" s="38"/>
      <c r="AB1936" s="38"/>
      <c r="AC1936" s="38"/>
      <c r="AD1936" s="38"/>
      <c r="AE1936" s="38"/>
      <c r="AR1936" s="227" t="s">
        <v>265</v>
      </c>
      <c r="AT1936" s="227" t="s">
        <v>145</v>
      </c>
      <c r="AU1936" s="227" t="s">
        <v>150</v>
      </c>
      <c r="AY1936" s="17" t="s">
        <v>142</v>
      </c>
      <c r="BE1936" s="228">
        <f>IF(N1936="základní",J1936,0)</f>
        <v>0</v>
      </c>
      <c r="BF1936" s="228">
        <f>IF(N1936="snížená",J1936,0)</f>
        <v>0</v>
      </c>
      <c r="BG1936" s="228">
        <f>IF(N1936="zákl. přenesená",J1936,0)</f>
        <v>0</v>
      </c>
      <c r="BH1936" s="228">
        <f>IF(N1936="sníž. přenesená",J1936,0)</f>
        <v>0</v>
      </c>
      <c r="BI1936" s="228">
        <f>IF(N1936="nulová",J1936,0)</f>
        <v>0</v>
      </c>
      <c r="BJ1936" s="17" t="s">
        <v>150</v>
      </c>
      <c r="BK1936" s="228">
        <f>ROUND(I1936*H1936,2)</f>
        <v>0</v>
      </c>
      <c r="BL1936" s="17" t="s">
        <v>265</v>
      </c>
      <c r="BM1936" s="227" t="s">
        <v>1791</v>
      </c>
    </row>
    <row r="1937" s="13" customFormat="1">
      <c r="A1937" s="13"/>
      <c r="B1937" s="229"/>
      <c r="C1937" s="230"/>
      <c r="D1937" s="231" t="s">
        <v>152</v>
      </c>
      <c r="E1937" s="232" t="s">
        <v>1</v>
      </c>
      <c r="F1937" s="233" t="s">
        <v>1767</v>
      </c>
      <c r="G1937" s="230"/>
      <c r="H1937" s="232" t="s">
        <v>1</v>
      </c>
      <c r="I1937" s="234"/>
      <c r="J1937" s="230"/>
      <c r="K1937" s="230"/>
      <c r="L1937" s="235"/>
      <c r="M1937" s="236"/>
      <c r="N1937" s="237"/>
      <c r="O1937" s="237"/>
      <c r="P1937" s="237"/>
      <c r="Q1937" s="237"/>
      <c r="R1937" s="237"/>
      <c r="S1937" s="237"/>
      <c r="T1937" s="238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39" t="s">
        <v>152</v>
      </c>
      <c r="AU1937" s="239" t="s">
        <v>150</v>
      </c>
      <c r="AV1937" s="13" t="s">
        <v>81</v>
      </c>
      <c r="AW1937" s="13" t="s">
        <v>30</v>
      </c>
      <c r="AX1937" s="13" t="s">
        <v>73</v>
      </c>
      <c r="AY1937" s="239" t="s">
        <v>142</v>
      </c>
    </row>
    <row r="1938" s="14" customFormat="1">
      <c r="A1938" s="14"/>
      <c r="B1938" s="240"/>
      <c r="C1938" s="241"/>
      <c r="D1938" s="231" t="s">
        <v>152</v>
      </c>
      <c r="E1938" s="242" t="s">
        <v>1</v>
      </c>
      <c r="F1938" s="243" t="s">
        <v>1792</v>
      </c>
      <c r="G1938" s="241"/>
      <c r="H1938" s="244">
        <v>12.651999999999999</v>
      </c>
      <c r="I1938" s="245"/>
      <c r="J1938" s="241"/>
      <c r="K1938" s="241"/>
      <c r="L1938" s="246"/>
      <c r="M1938" s="247"/>
      <c r="N1938" s="248"/>
      <c r="O1938" s="248"/>
      <c r="P1938" s="248"/>
      <c r="Q1938" s="248"/>
      <c r="R1938" s="248"/>
      <c r="S1938" s="248"/>
      <c r="T1938" s="249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50" t="s">
        <v>152</v>
      </c>
      <c r="AU1938" s="250" t="s">
        <v>150</v>
      </c>
      <c r="AV1938" s="14" t="s">
        <v>150</v>
      </c>
      <c r="AW1938" s="14" t="s">
        <v>30</v>
      </c>
      <c r="AX1938" s="14" t="s">
        <v>73</v>
      </c>
      <c r="AY1938" s="250" t="s">
        <v>142</v>
      </c>
    </row>
    <row r="1939" s="14" customFormat="1">
      <c r="A1939" s="14"/>
      <c r="B1939" s="240"/>
      <c r="C1939" s="241"/>
      <c r="D1939" s="231" t="s">
        <v>152</v>
      </c>
      <c r="E1939" s="242" t="s">
        <v>1</v>
      </c>
      <c r="F1939" s="243" t="s">
        <v>1793</v>
      </c>
      <c r="G1939" s="241"/>
      <c r="H1939" s="244">
        <v>0.86299999999999999</v>
      </c>
      <c r="I1939" s="245"/>
      <c r="J1939" s="241"/>
      <c r="K1939" s="241"/>
      <c r="L1939" s="246"/>
      <c r="M1939" s="247"/>
      <c r="N1939" s="248"/>
      <c r="O1939" s="248"/>
      <c r="P1939" s="248"/>
      <c r="Q1939" s="248"/>
      <c r="R1939" s="248"/>
      <c r="S1939" s="248"/>
      <c r="T1939" s="249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50" t="s">
        <v>152</v>
      </c>
      <c r="AU1939" s="250" t="s">
        <v>150</v>
      </c>
      <c r="AV1939" s="14" t="s">
        <v>150</v>
      </c>
      <c r="AW1939" s="14" t="s">
        <v>30</v>
      </c>
      <c r="AX1939" s="14" t="s">
        <v>73</v>
      </c>
      <c r="AY1939" s="250" t="s">
        <v>142</v>
      </c>
    </row>
    <row r="1940" s="15" customFormat="1">
      <c r="A1940" s="15"/>
      <c r="B1940" s="262"/>
      <c r="C1940" s="263"/>
      <c r="D1940" s="231" t="s">
        <v>152</v>
      </c>
      <c r="E1940" s="264" t="s">
        <v>1</v>
      </c>
      <c r="F1940" s="265" t="s">
        <v>173</v>
      </c>
      <c r="G1940" s="263"/>
      <c r="H1940" s="266">
        <v>13.515000000000001</v>
      </c>
      <c r="I1940" s="267"/>
      <c r="J1940" s="263"/>
      <c r="K1940" s="263"/>
      <c r="L1940" s="268"/>
      <c r="M1940" s="269"/>
      <c r="N1940" s="270"/>
      <c r="O1940" s="270"/>
      <c r="P1940" s="270"/>
      <c r="Q1940" s="270"/>
      <c r="R1940" s="270"/>
      <c r="S1940" s="270"/>
      <c r="T1940" s="271"/>
      <c r="U1940" s="15"/>
      <c r="V1940" s="15"/>
      <c r="W1940" s="15"/>
      <c r="X1940" s="15"/>
      <c r="Y1940" s="15"/>
      <c r="Z1940" s="15"/>
      <c r="AA1940" s="15"/>
      <c r="AB1940" s="15"/>
      <c r="AC1940" s="15"/>
      <c r="AD1940" s="15"/>
      <c r="AE1940" s="15"/>
      <c r="AT1940" s="272" t="s">
        <v>152</v>
      </c>
      <c r="AU1940" s="272" t="s">
        <v>150</v>
      </c>
      <c r="AV1940" s="15" t="s">
        <v>149</v>
      </c>
      <c r="AW1940" s="15" t="s">
        <v>30</v>
      </c>
      <c r="AX1940" s="15" t="s">
        <v>81</v>
      </c>
      <c r="AY1940" s="272" t="s">
        <v>142</v>
      </c>
    </row>
    <row r="1941" s="2" customFormat="1" ht="24.15" customHeight="1">
      <c r="A1941" s="38"/>
      <c r="B1941" s="39"/>
      <c r="C1941" s="215" t="s">
        <v>1794</v>
      </c>
      <c r="D1941" s="215" t="s">
        <v>145</v>
      </c>
      <c r="E1941" s="216" t="s">
        <v>1795</v>
      </c>
      <c r="F1941" s="217" t="s">
        <v>1796</v>
      </c>
      <c r="G1941" s="218" t="s">
        <v>169</v>
      </c>
      <c r="H1941" s="219">
        <v>309.005</v>
      </c>
      <c r="I1941" s="220"/>
      <c r="J1941" s="221">
        <f>ROUND(I1941*H1941,2)</f>
        <v>0</v>
      </c>
      <c r="K1941" s="222"/>
      <c r="L1941" s="44"/>
      <c r="M1941" s="223" t="s">
        <v>1</v>
      </c>
      <c r="N1941" s="224" t="s">
        <v>39</v>
      </c>
      <c r="O1941" s="91"/>
      <c r="P1941" s="225">
        <f>O1941*H1941</f>
        <v>0</v>
      </c>
      <c r="Q1941" s="225">
        <v>0.00020000000000000001</v>
      </c>
      <c r="R1941" s="225">
        <f>Q1941*H1941</f>
        <v>0.061801000000000002</v>
      </c>
      <c r="S1941" s="225">
        <v>0</v>
      </c>
      <c r="T1941" s="226">
        <f>S1941*H1941</f>
        <v>0</v>
      </c>
      <c r="U1941" s="38"/>
      <c r="V1941" s="38"/>
      <c r="W1941" s="38"/>
      <c r="X1941" s="38"/>
      <c r="Y1941" s="38"/>
      <c r="Z1941" s="38"/>
      <c r="AA1941" s="38"/>
      <c r="AB1941" s="38"/>
      <c r="AC1941" s="38"/>
      <c r="AD1941" s="38"/>
      <c r="AE1941" s="38"/>
      <c r="AR1941" s="227" t="s">
        <v>265</v>
      </c>
      <c r="AT1941" s="227" t="s">
        <v>145</v>
      </c>
      <c r="AU1941" s="227" t="s">
        <v>150</v>
      </c>
      <c r="AY1941" s="17" t="s">
        <v>142</v>
      </c>
      <c r="BE1941" s="228">
        <f>IF(N1941="základní",J1941,0)</f>
        <v>0</v>
      </c>
      <c r="BF1941" s="228">
        <f>IF(N1941="snížená",J1941,0)</f>
        <v>0</v>
      </c>
      <c r="BG1941" s="228">
        <f>IF(N1941="zákl. přenesená",J1941,0)</f>
        <v>0</v>
      </c>
      <c r="BH1941" s="228">
        <f>IF(N1941="sníž. přenesená",J1941,0)</f>
        <v>0</v>
      </c>
      <c r="BI1941" s="228">
        <f>IF(N1941="nulová",J1941,0)</f>
        <v>0</v>
      </c>
      <c r="BJ1941" s="17" t="s">
        <v>150</v>
      </c>
      <c r="BK1941" s="228">
        <f>ROUND(I1941*H1941,2)</f>
        <v>0</v>
      </c>
      <c r="BL1941" s="17" t="s">
        <v>265</v>
      </c>
      <c r="BM1941" s="227" t="s">
        <v>1797</v>
      </c>
    </row>
    <row r="1942" s="13" customFormat="1">
      <c r="A1942" s="13"/>
      <c r="B1942" s="229"/>
      <c r="C1942" s="230"/>
      <c r="D1942" s="231" t="s">
        <v>152</v>
      </c>
      <c r="E1942" s="232" t="s">
        <v>1</v>
      </c>
      <c r="F1942" s="233" t="s">
        <v>1734</v>
      </c>
      <c r="G1942" s="230"/>
      <c r="H1942" s="232" t="s">
        <v>1</v>
      </c>
      <c r="I1942" s="234"/>
      <c r="J1942" s="230"/>
      <c r="K1942" s="230"/>
      <c r="L1942" s="235"/>
      <c r="M1942" s="236"/>
      <c r="N1942" s="237"/>
      <c r="O1942" s="237"/>
      <c r="P1942" s="237"/>
      <c r="Q1942" s="237"/>
      <c r="R1942" s="237"/>
      <c r="S1942" s="237"/>
      <c r="T1942" s="238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39" t="s">
        <v>152</v>
      </c>
      <c r="AU1942" s="239" t="s">
        <v>150</v>
      </c>
      <c r="AV1942" s="13" t="s">
        <v>81</v>
      </c>
      <c r="AW1942" s="13" t="s">
        <v>30</v>
      </c>
      <c r="AX1942" s="13" t="s">
        <v>73</v>
      </c>
      <c r="AY1942" s="239" t="s">
        <v>142</v>
      </c>
    </row>
    <row r="1943" s="13" customFormat="1">
      <c r="A1943" s="13"/>
      <c r="B1943" s="229"/>
      <c r="C1943" s="230"/>
      <c r="D1943" s="231" t="s">
        <v>152</v>
      </c>
      <c r="E1943" s="232" t="s">
        <v>1</v>
      </c>
      <c r="F1943" s="233" t="s">
        <v>189</v>
      </c>
      <c r="G1943" s="230"/>
      <c r="H1943" s="232" t="s">
        <v>1</v>
      </c>
      <c r="I1943" s="234"/>
      <c r="J1943" s="230"/>
      <c r="K1943" s="230"/>
      <c r="L1943" s="235"/>
      <c r="M1943" s="236"/>
      <c r="N1943" s="237"/>
      <c r="O1943" s="237"/>
      <c r="P1943" s="237"/>
      <c r="Q1943" s="237"/>
      <c r="R1943" s="237"/>
      <c r="S1943" s="237"/>
      <c r="T1943" s="238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39" t="s">
        <v>152</v>
      </c>
      <c r="AU1943" s="239" t="s">
        <v>150</v>
      </c>
      <c r="AV1943" s="13" t="s">
        <v>81</v>
      </c>
      <c r="AW1943" s="13" t="s">
        <v>30</v>
      </c>
      <c r="AX1943" s="13" t="s">
        <v>73</v>
      </c>
      <c r="AY1943" s="239" t="s">
        <v>142</v>
      </c>
    </row>
    <row r="1944" s="14" customFormat="1">
      <c r="A1944" s="14"/>
      <c r="B1944" s="240"/>
      <c r="C1944" s="241"/>
      <c r="D1944" s="231" t="s">
        <v>152</v>
      </c>
      <c r="E1944" s="242" t="s">
        <v>1</v>
      </c>
      <c r="F1944" s="243" t="s">
        <v>190</v>
      </c>
      <c r="G1944" s="241"/>
      <c r="H1944" s="244">
        <v>17.864000000000001</v>
      </c>
      <c r="I1944" s="245"/>
      <c r="J1944" s="241"/>
      <c r="K1944" s="241"/>
      <c r="L1944" s="246"/>
      <c r="M1944" s="247"/>
      <c r="N1944" s="248"/>
      <c r="O1944" s="248"/>
      <c r="P1944" s="248"/>
      <c r="Q1944" s="248"/>
      <c r="R1944" s="248"/>
      <c r="S1944" s="248"/>
      <c r="T1944" s="249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50" t="s">
        <v>152</v>
      </c>
      <c r="AU1944" s="250" t="s">
        <v>150</v>
      </c>
      <c r="AV1944" s="14" t="s">
        <v>150</v>
      </c>
      <c r="AW1944" s="14" t="s">
        <v>30</v>
      </c>
      <c r="AX1944" s="14" t="s">
        <v>73</v>
      </c>
      <c r="AY1944" s="250" t="s">
        <v>142</v>
      </c>
    </row>
    <row r="1945" s="13" customFormat="1">
      <c r="A1945" s="13"/>
      <c r="B1945" s="229"/>
      <c r="C1945" s="230"/>
      <c r="D1945" s="231" t="s">
        <v>152</v>
      </c>
      <c r="E1945" s="232" t="s">
        <v>1</v>
      </c>
      <c r="F1945" s="233" t="s">
        <v>191</v>
      </c>
      <c r="G1945" s="230"/>
      <c r="H1945" s="232" t="s">
        <v>1</v>
      </c>
      <c r="I1945" s="234"/>
      <c r="J1945" s="230"/>
      <c r="K1945" s="230"/>
      <c r="L1945" s="235"/>
      <c r="M1945" s="236"/>
      <c r="N1945" s="237"/>
      <c r="O1945" s="237"/>
      <c r="P1945" s="237"/>
      <c r="Q1945" s="237"/>
      <c r="R1945" s="237"/>
      <c r="S1945" s="237"/>
      <c r="T1945" s="238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39" t="s">
        <v>152</v>
      </c>
      <c r="AU1945" s="239" t="s">
        <v>150</v>
      </c>
      <c r="AV1945" s="13" t="s">
        <v>81</v>
      </c>
      <c r="AW1945" s="13" t="s">
        <v>30</v>
      </c>
      <c r="AX1945" s="13" t="s">
        <v>73</v>
      </c>
      <c r="AY1945" s="239" t="s">
        <v>142</v>
      </c>
    </row>
    <row r="1946" s="14" customFormat="1">
      <c r="A1946" s="14"/>
      <c r="B1946" s="240"/>
      <c r="C1946" s="241"/>
      <c r="D1946" s="231" t="s">
        <v>152</v>
      </c>
      <c r="E1946" s="242" t="s">
        <v>1</v>
      </c>
      <c r="F1946" s="243" t="s">
        <v>192</v>
      </c>
      <c r="G1946" s="241"/>
      <c r="H1946" s="244">
        <v>18.681999999999999</v>
      </c>
      <c r="I1946" s="245"/>
      <c r="J1946" s="241"/>
      <c r="K1946" s="241"/>
      <c r="L1946" s="246"/>
      <c r="M1946" s="247"/>
      <c r="N1946" s="248"/>
      <c r="O1946" s="248"/>
      <c r="P1946" s="248"/>
      <c r="Q1946" s="248"/>
      <c r="R1946" s="248"/>
      <c r="S1946" s="248"/>
      <c r="T1946" s="249"/>
      <c r="U1946" s="14"/>
      <c r="V1946" s="14"/>
      <c r="W1946" s="14"/>
      <c r="X1946" s="14"/>
      <c r="Y1946" s="14"/>
      <c r="Z1946" s="14"/>
      <c r="AA1946" s="14"/>
      <c r="AB1946" s="14"/>
      <c r="AC1946" s="14"/>
      <c r="AD1946" s="14"/>
      <c r="AE1946" s="14"/>
      <c r="AT1946" s="250" t="s">
        <v>152</v>
      </c>
      <c r="AU1946" s="250" t="s">
        <v>150</v>
      </c>
      <c r="AV1946" s="14" t="s">
        <v>150</v>
      </c>
      <c r="AW1946" s="14" t="s">
        <v>30</v>
      </c>
      <c r="AX1946" s="14" t="s">
        <v>73</v>
      </c>
      <c r="AY1946" s="250" t="s">
        <v>142</v>
      </c>
    </row>
    <row r="1947" s="13" customFormat="1">
      <c r="A1947" s="13"/>
      <c r="B1947" s="229"/>
      <c r="C1947" s="230"/>
      <c r="D1947" s="231" t="s">
        <v>152</v>
      </c>
      <c r="E1947" s="232" t="s">
        <v>1</v>
      </c>
      <c r="F1947" s="233" t="s">
        <v>193</v>
      </c>
      <c r="G1947" s="230"/>
      <c r="H1947" s="232" t="s">
        <v>1</v>
      </c>
      <c r="I1947" s="234"/>
      <c r="J1947" s="230"/>
      <c r="K1947" s="230"/>
      <c r="L1947" s="235"/>
      <c r="M1947" s="236"/>
      <c r="N1947" s="237"/>
      <c r="O1947" s="237"/>
      <c r="P1947" s="237"/>
      <c r="Q1947" s="237"/>
      <c r="R1947" s="237"/>
      <c r="S1947" s="237"/>
      <c r="T1947" s="238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39" t="s">
        <v>152</v>
      </c>
      <c r="AU1947" s="239" t="s">
        <v>150</v>
      </c>
      <c r="AV1947" s="13" t="s">
        <v>81</v>
      </c>
      <c r="AW1947" s="13" t="s">
        <v>30</v>
      </c>
      <c r="AX1947" s="13" t="s">
        <v>73</v>
      </c>
      <c r="AY1947" s="239" t="s">
        <v>142</v>
      </c>
    </row>
    <row r="1948" s="14" customFormat="1">
      <c r="A1948" s="14"/>
      <c r="B1948" s="240"/>
      <c r="C1948" s="241"/>
      <c r="D1948" s="231" t="s">
        <v>152</v>
      </c>
      <c r="E1948" s="242" t="s">
        <v>1</v>
      </c>
      <c r="F1948" s="243" t="s">
        <v>194</v>
      </c>
      <c r="G1948" s="241"/>
      <c r="H1948" s="244">
        <v>13.821999999999999</v>
      </c>
      <c r="I1948" s="245"/>
      <c r="J1948" s="241"/>
      <c r="K1948" s="241"/>
      <c r="L1948" s="246"/>
      <c r="M1948" s="247"/>
      <c r="N1948" s="248"/>
      <c r="O1948" s="248"/>
      <c r="P1948" s="248"/>
      <c r="Q1948" s="248"/>
      <c r="R1948" s="248"/>
      <c r="S1948" s="248"/>
      <c r="T1948" s="249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50" t="s">
        <v>152</v>
      </c>
      <c r="AU1948" s="250" t="s">
        <v>150</v>
      </c>
      <c r="AV1948" s="14" t="s">
        <v>150</v>
      </c>
      <c r="AW1948" s="14" t="s">
        <v>30</v>
      </c>
      <c r="AX1948" s="14" t="s">
        <v>73</v>
      </c>
      <c r="AY1948" s="250" t="s">
        <v>142</v>
      </c>
    </row>
    <row r="1949" s="13" customFormat="1">
      <c r="A1949" s="13"/>
      <c r="B1949" s="229"/>
      <c r="C1949" s="230"/>
      <c r="D1949" s="231" t="s">
        <v>152</v>
      </c>
      <c r="E1949" s="232" t="s">
        <v>1</v>
      </c>
      <c r="F1949" s="233" t="s">
        <v>195</v>
      </c>
      <c r="G1949" s="230"/>
      <c r="H1949" s="232" t="s">
        <v>1</v>
      </c>
      <c r="I1949" s="234"/>
      <c r="J1949" s="230"/>
      <c r="K1949" s="230"/>
      <c r="L1949" s="235"/>
      <c r="M1949" s="236"/>
      <c r="N1949" s="237"/>
      <c r="O1949" s="237"/>
      <c r="P1949" s="237"/>
      <c r="Q1949" s="237"/>
      <c r="R1949" s="237"/>
      <c r="S1949" s="237"/>
      <c r="T1949" s="238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39" t="s">
        <v>152</v>
      </c>
      <c r="AU1949" s="239" t="s">
        <v>150</v>
      </c>
      <c r="AV1949" s="13" t="s">
        <v>81</v>
      </c>
      <c r="AW1949" s="13" t="s">
        <v>30</v>
      </c>
      <c r="AX1949" s="13" t="s">
        <v>73</v>
      </c>
      <c r="AY1949" s="239" t="s">
        <v>142</v>
      </c>
    </row>
    <row r="1950" s="14" customFormat="1">
      <c r="A1950" s="14"/>
      <c r="B1950" s="240"/>
      <c r="C1950" s="241"/>
      <c r="D1950" s="231" t="s">
        <v>152</v>
      </c>
      <c r="E1950" s="242" t="s">
        <v>1</v>
      </c>
      <c r="F1950" s="243" t="s">
        <v>196</v>
      </c>
      <c r="G1950" s="241"/>
      <c r="H1950" s="244">
        <v>3.9670000000000001</v>
      </c>
      <c r="I1950" s="245"/>
      <c r="J1950" s="241"/>
      <c r="K1950" s="241"/>
      <c r="L1950" s="246"/>
      <c r="M1950" s="247"/>
      <c r="N1950" s="248"/>
      <c r="O1950" s="248"/>
      <c r="P1950" s="248"/>
      <c r="Q1950" s="248"/>
      <c r="R1950" s="248"/>
      <c r="S1950" s="248"/>
      <c r="T1950" s="249"/>
      <c r="U1950" s="14"/>
      <c r="V1950" s="14"/>
      <c r="W1950" s="14"/>
      <c r="X1950" s="14"/>
      <c r="Y1950" s="14"/>
      <c r="Z1950" s="14"/>
      <c r="AA1950" s="14"/>
      <c r="AB1950" s="14"/>
      <c r="AC1950" s="14"/>
      <c r="AD1950" s="14"/>
      <c r="AE1950" s="14"/>
      <c r="AT1950" s="250" t="s">
        <v>152</v>
      </c>
      <c r="AU1950" s="250" t="s">
        <v>150</v>
      </c>
      <c r="AV1950" s="14" t="s">
        <v>150</v>
      </c>
      <c r="AW1950" s="14" t="s">
        <v>30</v>
      </c>
      <c r="AX1950" s="14" t="s">
        <v>73</v>
      </c>
      <c r="AY1950" s="250" t="s">
        <v>142</v>
      </c>
    </row>
    <row r="1951" s="13" customFormat="1">
      <c r="A1951" s="13"/>
      <c r="B1951" s="229"/>
      <c r="C1951" s="230"/>
      <c r="D1951" s="231" t="s">
        <v>152</v>
      </c>
      <c r="E1951" s="232" t="s">
        <v>1</v>
      </c>
      <c r="F1951" s="233" t="s">
        <v>197</v>
      </c>
      <c r="G1951" s="230"/>
      <c r="H1951" s="232" t="s">
        <v>1</v>
      </c>
      <c r="I1951" s="234"/>
      <c r="J1951" s="230"/>
      <c r="K1951" s="230"/>
      <c r="L1951" s="235"/>
      <c r="M1951" s="236"/>
      <c r="N1951" s="237"/>
      <c r="O1951" s="237"/>
      <c r="P1951" s="237"/>
      <c r="Q1951" s="237"/>
      <c r="R1951" s="237"/>
      <c r="S1951" s="237"/>
      <c r="T1951" s="238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39" t="s">
        <v>152</v>
      </c>
      <c r="AU1951" s="239" t="s">
        <v>150</v>
      </c>
      <c r="AV1951" s="13" t="s">
        <v>81</v>
      </c>
      <c r="AW1951" s="13" t="s">
        <v>30</v>
      </c>
      <c r="AX1951" s="13" t="s">
        <v>73</v>
      </c>
      <c r="AY1951" s="239" t="s">
        <v>142</v>
      </c>
    </row>
    <row r="1952" s="14" customFormat="1">
      <c r="A1952" s="14"/>
      <c r="B1952" s="240"/>
      <c r="C1952" s="241"/>
      <c r="D1952" s="231" t="s">
        <v>152</v>
      </c>
      <c r="E1952" s="242" t="s">
        <v>1</v>
      </c>
      <c r="F1952" s="243" t="s">
        <v>198</v>
      </c>
      <c r="G1952" s="241"/>
      <c r="H1952" s="244">
        <v>2.7120000000000002</v>
      </c>
      <c r="I1952" s="245"/>
      <c r="J1952" s="241"/>
      <c r="K1952" s="241"/>
      <c r="L1952" s="246"/>
      <c r="M1952" s="247"/>
      <c r="N1952" s="248"/>
      <c r="O1952" s="248"/>
      <c r="P1952" s="248"/>
      <c r="Q1952" s="248"/>
      <c r="R1952" s="248"/>
      <c r="S1952" s="248"/>
      <c r="T1952" s="249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50" t="s">
        <v>152</v>
      </c>
      <c r="AU1952" s="250" t="s">
        <v>150</v>
      </c>
      <c r="AV1952" s="14" t="s">
        <v>150</v>
      </c>
      <c r="AW1952" s="14" t="s">
        <v>30</v>
      </c>
      <c r="AX1952" s="14" t="s">
        <v>73</v>
      </c>
      <c r="AY1952" s="250" t="s">
        <v>142</v>
      </c>
    </row>
    <row r="1953" s="13" customFormat="1">
      <c r="A1953" s="13"/>
      <c r="B1953" s="229"/>
      <c r="C1953" s="230"/>
      <c r="D1953" s="231" t="s">
        <v>152</v>
      </c>
      <c r="E1953" s="232" t="s">
        <v>1</v>
      </c>
      <c r="F1953" s="233" t="s">
        <v>199</v>
      </c>
      <c r="G1953" s="230"/>
      <c r="H1953" s="232" t="s">
        <v>1</v>
      </c>
      <c r="I1953" s="234"/>
      <c r="J1953" s="230"/>
      <c r="K1953" s="230"/>
      <c r="L1953" s="235"/>
      <c r="M1953" s="236"/>
      <c r="N1953" s="237"/>
      <c r="O1953" s="237"/>
      <c r="P1953" s="237"/>
      <c r="Q1953" s="237"/>
      <c r="R1953" s="237"/>
      <c r="S1953" s="237"/>
      <c r="T1953" s="238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T1953" s="239" t="s">
        <v>152</v>
      </c>
      <c r="AU1953" s="239" t="s">
        <v>150</v>
      </c>
      <c r="AV1953" s="13" t="s">
        <v>81</v>
      </c>
      <c r="AW1953" s="13" t="s">
        <v>30</v>
      </c>
      <c r="AX1953" s="13" t="s">
        <v>73</v>
      </c>
      <c r="AY1953" s="239" t="s">
        <v>142</v>
      </c>
    </row>
    <row r="1954" s="14" customFormat="1">
      <c r="A1954" s="14"/>
      <c r="B1954" s="240"/>
      <c r="C1954" s="241"/>
      <c r="D1954" s="231" t="s">
        <v>152</v>
      </c>
      <c r="E1954" s="242" t="s">
        <v>1</v>
      </c>
      <c r="F1954" s="243" t="s">
        <v>200</v>
      </c>
      <c r="G1954" s="241"/>
      <c r="H1954" s="244">
        <v>9.6669999999999998</v>
      </c>
      <c r="I1954" s="245"/>
      <c r="J1954" s="241"/>
      <c r="K1954" s="241"/>
      <c r="L1954" s="246"/>
      <c r="M1954" s="247"/>
      <c r="N1954" s="248"/>
      <c r="O1954" s="248"/>
      <c r="P1954" s="248"/>
      <c r="Q1954" s="248"/>
      <c r="R1954" s="248"/>
      <c r="S1954" s="248"/>
      <c r="T1954" s="249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50" t="s">
        <v>152</v>
      </c>
      <c r="AU1954" s="250" t="s">
        <v>150</v>
      </c>
      <c r="AV1954" s="14" t="s">
        <v>150</v>
      </c>
      <c r="AW1954" s="14" t="s">
        <v>30</v>
      </c>
      <c r="AX1954" s="14" t="s">
        <v>73</v>
      </c>
      <c r="AY1954" s="250" t="s">
        <v>142</v>
      </c>
    </row>
    <row r="1955" s="13" customFormat="1">
      <c r="A1955" s="13"/>
      <c r="B1955" s="229"/>
      <c r="C1955" s="230"/>
      <c r="D1955" s="231" t="s">
        <v>152</v>
      </c>
      <c r="E1955" s="232" t="s">
        <v>1</v>
      </c>
      <c r="F1955" s="233" t="s">
        <v>201</v>
      </c>
      <c r="G1955" s="230"/>
      <c r="H1955" s="232" t="s">
        <v>1</v>
      </c>
      <c r="I1955" s="234"/>
      <c r="J1955" s="230"/>
      <c r="K1955" s="230"/>
      <c r="L1955" s="235"/>
      <c r="M1955" s="236"/>
      <c r="N1955" s="237"/>
      <c r="O1955" s="237"/>
      <c r="P1955" s="237"/>
      <c r="Q1955" s="237"/>
      <c r="R1955" s="237"/>
      <c r="S1955" s="237"/>
      <c r="T1955" s="238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T1955" s="239" t="s">
        <v>152</v>
      </c>
      <c r="AU1955" s="239" t="s">
        <v>150</v>
      </c>
      <c r="AV1955" s="13" t="s">
        <v>81</v>
      </c>
      <c r="AW1955" s="13" t="s">
        <v>30</v>
      </c>
      <c r="AX1955" s="13" t="s">
        <v>73</v>
      </c>
      <c r="AY1955" s="239" t="s">
        <v>142</v>
      </c>
    </row>
    <row r="1956" s="14" customFormat="1">
      <c r="A1956" s="14"/>
      <c r="B1956" s="240"/>
      <c r="C1956" s="241"/>
      <c r="D1956" s="231" t="s">
        <v>152</v>
      </c>
      <c r="E1956" s="242" t="s">
        <v>1</v>
      </c>
      <c r="F1956" s="243" t="s">
        <v>202</v>
      </c>
      <c r="G1956" s="241"/>
      <c r="H1956" s="244">
        <v>4.5069999999999997</v>
      </c>
      <c r="I1956" s="245"/>
      <c r="J1956" s="241"/>
      <c r="K1956" s="241"/>
      <c r="L1956" s="246"/>
      <c r="M1956" s="247"/>
      <c r="N1956" s="248"/>
      <c r="O1956" s="248"/>
      <c r="P1956" s="248"/>
      <c r="Q1956" s="248"/>
      <c r="R1956" s="248"/>
      <c r="S1956" s="248"/>
      <c r="T1956" s="249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50" t="s">
        <v>152</v>
      </c>
      <c r="AU1956" s="250" t="s">
        <v>150</v>
      </c>
      <c r="AV1956" s="14" t="s">
        <v>150</v>
      </c>
      <c r="AW1956" s="14" t="s">
        <v>30</v>
      </c>
      <c r="AX1956" s="14" t="s">
        <v>73</v>
      </c>
      <c r="AY1956" s="250" t="s">
        <v>142</v>
      </c>
    </row>
    <row r="1957" s="13" customFormat="1">
      <c r="A1957" s="13"/>
      <c r="B1957" s="229"/>
      <c r="C1957" s="230"/>
      <c r="D1957" s="231" t="s">
        <v>152</v>
      </c>
      <c r="E1957" s="232" t="s">
        <v>1</v>
      </c>
      <c r="F1957" s="233" t="s">
        <v>203</v>
      </c>
      <c r="G1957" s="230"/>
      <c r="H1957" s="232" t="s">
        <v>1</v>
      </c>
      <c r="I1957" s="234"/>
      <c r="J1957" s="230"/>
      <c r="K1957" s="230"/>
      <c r="L1957" s="235"/>
      <c r="M1957" s="236"/>
      <c r="N1957" s="237"/>
      <c r="O1957" s="237"/>
      <c r="P1957" s="237"/>
      <c r="Q1957" s="237"/>
      <c r="R1957" s="237"/>
      <c r="S1957" s="237"/>
      <c r="T1957" s="238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39" t="s">
        <v>152</v>
      </c>
      <c r="AU1957" s="239" t="s">
        <v>150</v>
      </c>
      <c r="AV1957" s="13" t="s">
        <v>81</v>
      </c>
      <c r="AW1957" s="13" t="s">
        <v>30</v>
      </c>
      <c r="AX1957" s="13" t="s">
        <v>73</v>
      </c>
      <c r="AY1957" s="239" t="s">
        <v>142</v>
      </c>
    </row>
    <row r="1958" s="14" customFormat="1">
      <c r="A1958" s="14"/>
      <c r="B1958" s="240"/>
      <c r="C1958" s="241"/>
      <c r="D1958" s="231" t="s">
        <v>152</v>
      </c>
      <c r="E1958" s="242" t="s">
        <v>1</v>
      </c>
      <c r="F1958" s="243" t="s">
        <v>204</v>
      </c>
      <c r="G1958" s="241"/>
      <c r="H1958" s="244">
        <v>1.5900000000000001</v>
      </c>
      <c r="I1958" s="245"/>
      <c r="J1958" s="241"/>
      <c r="K1958" s="241"/>
      <c r="L1958" s="246"/>
      <c r="M1958" s="247"/>
      <c r="N1958" s="248"/>
      <c r="O1958" s="248"/>
      <c r="P1958" s="248"/>
      <c r="Q1958" s="248"/>
      <c r="R1958" s="248"/>
      <c r="S1958" s="248"/>
      <c r="T1958" s="249"/>
      <c r="U1958" s="14"/>
      <c r="V1958" s="14"/>
      <c r="W1958" s="14"/>
      <c r="X1958" s="14"/>
      <c r="Y1958" s="14"/>
      <c r="Z1958" s="14"/>
      <c r="AA1958" s="14"/>
      <c r="AB1958" s="14"/>
      <c r="AC1958" s="14"/>
      <c r="AD1958" s="14"/>
      <c r="AE1958" s="14"/>
      <c r="AT1958" s="250" t="s">
        <v>152</v>
      </c>
      <c r="AU1958" s="250" t="s">
        <v>150</v>
      </c>
      <c r="AV1958" s="14" t="s">
        <v>150</v>
      </c>
      <c r="AW1958" s="14" t="s">
        <v>30</v>
      </c>
      <c r="AX1958" s="14" t="s">
        <v>73</v>
      </c>
      <c r="AY1958" s="250" t="s">
        <v>142</v>
      </c>
    </row>
    <row r="1959" s="13" customFormat="1">
      <c r="A1959" s="13"/>
      <c r="B1959" s="229"/>
      <c r="C1959" s="230"/>
      <c r="D1959" s="231" t="s">
        <v>152</v>
      </c>
      <c r="E1959" s="232" t="s">
        <v>1</v>
      </c>
      <c r="F1959" s="233" t="s">
        <v>245</v>
      </c>
      <c r="G1959" s="230"/>
      <c r="H1959" s="232" t="s">
        <v>1</v>
      </c>
      <c r="I1959" s="234"/>
      <c r="J1959" s="230"/>
      <c r="K1959" s="230"/>
      <c r="L1959" s="235"/>
      <c r="M1959" s="236"/>
      <c r="N1959" s="237"/>
      <c r="O1959" s="237"/>
      <c r="P1959" s="237"/>
      <c r="Q1959" s="237"/>
      <c r="R1959" s="237"/>
      <c r="S1959" s="237"/>
      <c r="T1959" s="238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39" t="s">
        <v>152</v>
      </c>
      <c r="AU1959" s="239" t="s">
        <v>150</v>
      </c>
      <c r="AV1959" s="13" t="s">
        <v>81</v>
      </c>
      <c r="AW1959" s="13" t="s">
        <v>30</v>
      </c>
      <c r="AX1959" s="13" t="s">
        <v>73</v>
      </c>
      <c r="AY1959" s="239" t="s">
        <v>142</v>
      </c>
    </row>
    <row r="1960" s="13" customFormat="1">
      <c r="A1960" s="13"/>
      <c r="B1960" s="229"/>
      <c r="C1960" s="230"/>
      <c r="D1960" s="231" t="s">
        <v>152</v>
      </c>
      <c r="E1960" s="232" t="s">
        <v>1</v>
      </c>
      <c r="F1960" s="233" t="s">
        <v>189</v>
      </c>
      <c r="G1960" s="230"/>
      <c r="H1960" s="232" t="s">
        <v>1</v>
      </c>
      <c r="I1960" s="234"/>
      <c r="J1960" s="230"/>
      <c r="K1960" s="230"/>
      <c r="L1960" s="235"/>
      <c r="M1960" s="236"/>
      <c r="N1960" s="237"/>
      <c r="O1960" s="237"/>
      <c r="P1960" s="237"/>
      <c r="Q1960" s="237"/>
      <c r="R1960" s="237"/>
      <c r="S1960" s="237"/>
      <c r="T1960" s="238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39" t="s">
        <v>152</v>
      </c>
      <c r="AU1960" s="239" t="s">
        <v>150</v>
      </c>
      <c r="AV1960" s="13" t="s">
        <v>81</v>
      </c>
      <c r="AW1960" s="13" t="s">
        <v>30</v>
      </c>
      <c r="AX1960" s="13" t="s">
        <v>73</v>
      </c>
      <c r="AY1960" s="239" t="s">
        <v>142</v>
      </c>
    </row>
    <row r="1961" s="14" customFormat="1">
      <c r="A1961" s="14"/>
      <c r="B1961" s="240"/>
      <c r="C1961" s="241"/>
      <c r="D1961" s="231" t="s">
        <v>152</v>
      </c>
      <c r="E1961" s="242" t="s">
        <v>1</v>
      </c>
      <c r="F1961" s="243" t="s">
        <v>246</v>
      </c>
      <c r="G1961" s="241"/>
      <c r="H1961" s="244">
        <v>46.070999999999998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0" t="s">
        <v>152</v>
      </c>
      <c r="AU1961" s="250" t="s">
        <v>150</v>
      </c>
      <c r="AV1961" s="14" t="s">
        <v>150</v>
      </c>
      <c r="AW1961" s="14" t="s">
        <v>30</v>
      </c>
      <c r="AX1961" s="14" t="s">
        <v>73</v>
      </c>
      <c r="AY1961" s="250" t="s">
        <v>142</v>
      </c>
    </row>
    <row r="1962" s="13" customFormat="1">
      <c r="A1962" s="13"/>
      <c r="B1962" s="229"/>
      <c r="C1962" s="230"/>
      <c r="D1962" s="231" t="s">
        <v>152</v>
      </c>
      <c r="E1962" s="232" t="s">
        <v>1</v>
      </c>
      <c r="F1962" s="233" t="s">
        <v>191</v>
      </c>
      <c r="G1962" s="230"/>
      <c r="H1962" s="232" t="s">
        <v>1</v>
      </c>
      <c r="I1962" s="234"/>
      <c r="J1962" s="230"/>
      <c r="K1962" s="230"/>
      <c r="L1962" s="235"/>
      <c r="M1962" s="236"/>
      <c r="N1962" s="237"/>
      <c r="O1962" s="237"/>
      <c r="P1962" s="237"/>
      <c r="Q1962" s="237"/>
      <c r="R1962" s="237"/>
      <c r="S1962" s="237"/>
      <c r="T1962" s="23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39" t="s">
        <v>152</v>
      </c>
      <c r="AU1962" s="239" t="s">
        <v>150</v>
      </c>
      <c r="AV1962" s="13" t="s">
        <v>81</v>
      </c>
      <c r="AW1962" s="13" t="s">
        <v>30</v>
      </c>
      <c r="AX1962" s="13" t="s">
        <v>73</v>
      </c>
      <c r="AY1962" s="239" t="s">
        <v>142</v>
      </c>
    </row>
    <row r="1963" s="14" customFormat="1">
      <c r="A1963" s="14"/>
      <c r="B1963" s="240"/>
      <c r="C1963" s="241"/>
      <c r="D1963" s="231" t="s">
        <v>152</v>
      </c>
      <c r="E1963" s="242" t="s">
        <v>1</v>
      </c>
      <c r="F1963" s="243" t="s">
        <v>247</v>
      </c>
      <c r="G1963" s="241"/>
      <c r="H1963" s="244">
        <v>50.104999999999997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0" t="s">
        <v>152</v>
      </c>
      <c r="AU1963" s="250" t="s">
        <v>150</v>
      </c>
      <c r="AV1963" s="14" t="s">
        <v>150</v>
      </c>
      <c r="AW1963" s="14" t="s">
        <v>30</v>
      </c>
      <c r="AX1963" s="14" t="s">
        <v>73</v>
      </c>
      <c r="AY1963" s="250" t="s">
        <v>142</v>
      </c>
    </row>
    <row r="1964" s="14" customFormat="1">
      <c r="A1964" s="14"/>
      <c r="B1964" s="240"/>
      <c r="C1964" s="241"/>
      <c r="D1964" s="231" t="s">
        <v>152</v>
      </c>
      <c r="E1964" s="242" t="s">
        <v>1</v>
      </c>
      <c r="F1964" s="243" t="s">
        <v>248</v>
      </c>
      <c r="G1964" s="241"/>
      <c r="H1964" s="244">
        <v>-1.3999999999999999</v>
      </c>
      <c r="I1964" s="245"/>
      <c r="J1964" s="241"/>
      <c r="K1964" s="241"/>
      <c r="L1964" s="246"/>
      <c r="M1964" s="247"/>
      <c r="N1964" s="248"/>
      <c r="O1964" s="248"/>
      <c r="P1964" s="248"/>
      <c r="Q1964" s="248"/>
      <c r="R1964" s="248"/>
      <c r="S1964" s="248"/>
      <c r="T1964" s="249"/>
      <c r="U1964" s="14"/>
      <c r="V1964" s="14"/>
      <c r="W1964" s="14"/>
      <c r="X1964" s="14"/>
      <c r="Y1964" s="14"/>
      <c r="Z1964" s="14"/>
      <c r="AA1964" s="14"/>
      <c r="AB1964" s="14"/>
      <c r="AC1964" s="14"/>
      <c r="AD1964" s="14"/>
      <c r="AE1964" s="14"/>
      <c r="AT1964" s="250" t="s">
        <v>152</v>
      </c>
      <c r="AU1964" s="250" t="s">
        <v>150</v>
      </c>
      <c r="AV1964" s="14" t="s">
        <v>150</v>
      </c>
      <c r="AW1964" s="14" t="s">
        <v>30</v>
      </c>
      <c r="AX1964" s="14" t="s">
        <v>73</v>
      </c>
      <c r="AY1964" s="250" t="s">
        <v>142</v>
      </c>
    </row>
    <row r="1965" s="13" customFormat="1">
      <c r="A1965" s="13"/>
      <c r="B1965" s="229"/>
      <c r="C1965" s="230"/>
      <c r="D1965" s="231" t="s">
        <v>152</v>
      </c>
      <c r="E1965" s="232" t="s">
        <v>1</v>
      </c>
      <c r="F1965" s="233" t="s">
        <v>193</v>
      </c>
      <c r="G1965" s="230"/>
      <c r="H1965" s="232" t="s">
        <v>1</v>
      </c>
      <c r="I1965" s="234"/>
      <c r="J1965" s="230"/>
      <c r="K1965" s="230"/>
      <c r="L1965" s="235"/>
      <c r="M1965" s="236"/>
      <c r="N1965" s="237"/>
      <c r="O1965" s="237"/>
      <c r="P1965" s="237"/>
      <c r="Q1965" s="237"/>
      <c r="R1965" s="237"/>
      <c r="S1965" s="237"/>
      <c r="T1965" s="238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39" t="s">
        <v>152</v>
      </c>
      <c r="AU1965" s="239" t="s">
        <v>150</v>
      </c>
      <c r="AV1965" s="13" t="s">
        <v>81</v>
      </c>
      <c r="AW1965" s="13" t="s">
        <v>30</v>
      </c>
      <c r="AX1965" s="13" t="s">
        <v>73</v>
      </c>
      <c r="AY1965" s="239" t="s">
        <v>142</v>
      </c>
    </row>
    <row r="1966" s="14" customFormat="1">
      <c r="A1966" s="14"/>
      <c r="B1966" s="240"/>
      <c r="C1966" s="241"/>
      <c r="D1966" s="231" t="s">
        <v>152</v>
      </c>
      <c r="E1966" s="242" t="s">
        <v>1</v>
      </c>
      <c r="F1966" s="243" t="s">
        <v>249</v>
      </c>
      <c r="G1966" s="241"/>
      <c r="H1966" s="244">
        <v>47.619</v>
      </c>
      <c r="I1966" s="245"/>
      <c r="J1966" s="241"/>
      <c r="K1966" s="241"/>
      <c r="L1966" s="246"/>
      <c r="M1966" s="247"/>
      <c r="N1966" s="248"/>
      <c r="O1966" s="248"/>
      <c r="P1966" s="248"/>
      <c r="Q1966" s="248"/>
      <c r="R1966" s="248"/>
      <c r="S1966" s="248"/>
      <c r="T1966" s="249"/>
      <c r="U1966" s="14"/>
      <c r="V1966" s="14"/>
      <c r="W1966" s="14"/>
      <c r="X1966" s="14"/>
      <c r="Y1966" s="14"/>
      <c r="Z1966" s="14"/>
      <c r="AA1966" s="14"/>
      <c r="AB1966" s="14"/>
      <c r="AC1966" s="14"/>
      <c r="AD1966" s="14"/>
      <c r="AE1966" s="14"/>
      <c r="AT1966" s="250" t="s">
        <v>152</v>
      </c>
      <c r="AU1966" s="250" t="s">
        <v>150</v>
      </c>
      <c r="AV1966" s="14" t="s">
        <v>150</v>
      </c>
      <c r="AW1966" s="14" t="s">
        <v>30</v>
      </c>
      <c r="AX1966" s="14" t="s">
        <v>73</v>
      </c>
      <c r="AY1966" s="250" t="s">
        <v>142</v>
      </c>
    </row>
    <row r="1967" s="14" customFormat="1">
      <c r="A1967" s="14"/>
      <c r="B1967" s="240"/>
      <c r="C1967" s="241"/>
      <c r="D1967" s="231" t="s">
        <v>152</v>
      </c>
      <c r="E1967" s="242" t="s">
        <v>1</v>
      </c>
      <c r="F1967" s="243" t="s">
        <v>250</v>
      </c>
      <c r="G1967" s="241"/>
      <c r="H1967" s="244">
        <v>-6.7359999999999998</v>
      </c>
      <c r="I1967" s="245"/>
      <c r="J1967" s="241"/>
      <c r="K1967" s="241"/>
      <c r="L1967" s="246"/>
      <c r="M1967" s="247"/>
      <c r="N1967" s="248"/>
      <c r="O1967" s="248"/>
      <c r="P1967" s="248"/>
      <c r="Q1967" s="248"/>
      <c r="R1967" s="248"/>
      <c r="S1967" s="248"/>
      <c r="T1967" s="249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0" t="s">
        <v>152</v>
      </c>
      <c r="AU1967" s="250" t="s">
        <v>150</v>
      </c>
      <c r="AV1967" s="14" t="s">
        <v>150</v>
      </c>
      <c r="AW1967" s="14" t="s">
        <v>30</v>
      </c>
      <c r="AX1967" s="14" t="s">
        <v>73</v>
      </c>
      <c r="AY1967" s="250" t="s">
        <v>142</v>
      </c>
    </row>
    <row r="1968" s="13" customFormat="1">
      <c r="A1968" s="13"/>
      <c r="B1968" s="229"/>
      <c r="C1968" s="230"/>
      <c r="D1968" s="231" t="s">
        <v>152</v>
      </c>
      <c r="E1968" s="232" t="s">
        <v>1</v>
      </c>
      <c r="F1968" s="233" t="s">
        <v>195</v>
      </c>
      <c r="G1968" s="230"/>
      <c r="H1968" s="232" t="s">
        <v>1</v>
      </c>
      <c r="I1968" s="234"/>
      <c r="J1968" s="230"/>
      <c r="K1968" s="230"/>
      <c r="L1968" s="235"/>
      <c r="M1968" s="236"/>
      <c r="N1968" s="237"/>
      <c r="O1968" s="237"/>
      <c r="P1968" s="237"/>
      <c r="Q1968" s="237"/>
      <c r="R1968" s="237"/>
      <c r="S1968" s="237"/>
      <c r="T1968" s="238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39" t="s">
        <v>152</v>
      </c>
      <c r="AU1968" s="239" t="s">
        <v>150</v>
      </c>
      <c r="AV1968" s="13" t="s">
        <v>81</v>
      </c>
      <c r="AW1968" s="13" t="s">
        <v>30</v>
      </c>
      <c r="AX1968" s="13" t="s">
        <v>73</v>
      </c>
      <c r="AY1968" s="239" t="s">
        <v>142</v>
      </c>
    </row>
    <row r="1969" s="14" customFormat="1">
      <c r="A1969" s="14"/>
      <c r="B1969" s="240"/>
      <c r="C1969" s="241"/>
      <c r="D1969" s="231" t="s">
        <v>152</v>
      </c>
      <c r="E1969" s="242" t="s">
        <v>1</v>
      </c>
      <c r="F1969" s="243" t="s">
        <v>1798</v>
      </c>
      <c r="G1969" s="241"/>
      <c r="H1969" s="244">
        <v>24.558</v>
      </c>
      <c r="I1969" s="245"/>
      <c r="J1969" s="241"/>
      <c r="K1969" s="241"/>
      <c r="L1969" s="246"/>
      <c r="M1969" s="247"/>
      <c r="N1969" s="248"/>
      <c r="O1969" s="248"/>
      <c r="P1969" s="248"/>
      <c r="Q1969" s="248"/>
      <c r="R1969" s="248"/>
      <c r="S1969" s="248"/>
      <c r="T1969" s="249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50" t="s">
        <v>152</v>
      </c>
      <c r="AU1969" s="250" t="s">
        <v>150</v>
      </c>
      <c r="AV1969" s="14" t="s">
        <v>150</v>
      </c>
      <c r="AW1969" s="14" t="s">
        <v>30</v>
      </c>
      <c r="AX1969" s="14" t="s">
        <v>73</v>
      </c>
      <c r="AY1969" s="250" t="s">
        <v>142</v>
      </c>
    </row>
    <row r="1970" s="13" customFormat="1">
      <c r="A1970" s="13"/>
      <c r="B1970" s="229"/>
      <c r="C1970" s="230"/>
      <c r="D1970" s="231" t="s">
        <v>152</v>
      </c>
      <c r="E1970" s="232" t="s">
        <v>1</v>
      </c>
      <c r="F1970" s="233" t="s">
        <v>197</v>
      </c>
      <c r="G1970" s="230"/>
      <c r="H1970" s="232" t="s">
        <v>1</v>
      </c>
      <c r="I1970" s="234"/>
      <c r="J1970" s="230"/>
      <c r="K1970" s="230"/>
      <c r="L1970" s="235"/>
      <c r="M1970" s="236"/>
      <c r="N1970" s="237"/>
      <c r="O1970" s="237"/>
      <c r="P1970" s="237"/>
      <c r="Q1970" s="237"/>
      <c r="R1970" s="237"/>
      <c r="S1970" s="237"/>
      <c r="T1970" s="238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39" t="s">
        <v>152</v>
      </c>
      <c r="AU1970" s="239" t="s">
        <v>150</v>
      </c>
      <c r="AV1970" s="13" t="s">
        <v>81</v>
      </c>
      <c r="AW1970" s="13" t="s">
        <v>30</v>
      </c>
      <c r="AX1970" s="13" t="s">
        <v>73</v>
      </c>
      <c r="AY1970" s="239" t="s">
        <v>142</v>
      </c>
    </row>
    <row r="1971" s="14" customFormat="1">
      <c r="A1971" s="14"/>
      <c r="B1971" s="240"/>
      <c r="C1971" s="241"/>
      <c r="D1971" s="231" t="s">
        <v>152</v>
      </c>
      <c r="E1971" s="242" t="s">
        <v>1</v>
      </c>
      <c r="F1971" s="243" t="s">
        <v>252</v>
      </c>
      <c r="G1971" s="241"/>
      <c r="H1971" s="244">
        <v>19.891999999999999</v>
      </c>
      <c r="I1971" s="245"/>
      <c r="J1971" s="241"/>
      <c r="K1971" s="241"/>
      <c r="L1971" s="246"/>
      <c r="M1971" s="247"/>
      <c r="N1971" s="248"/>
      <c r="O1971" s="248"/>
      <c r="P1971" s="248"/>
      <c r="Q1971" s="248"/>
      <c r="R1971" s="248"/>
      <c r="S1971" s="248"/>
      <c r="T1971" s="249"/>
      <c r="U1971" s="14"/>
      <c r="V1971" s="14"/>
      <c r="W1971" s="14"/>
      <c r="X1971" s="14"/>
      <c r="Y1971" s="14"/>
      <c r="Z1971" s="14"/>
      <c r="AA1971" s="14"/>
      <c r="AB1971" s="14"/>
      <c r="AC1971" s="14"/>
      <c r="AD1971" s="14"/>
      <c r="AE1971" s="14"/>
      <c r="AT1971" s="250" t="s">
        <v>152</v>
      </c>
      <c r="AU1971" s="250" t="s">
        <v>150</v>
      </c>
      <c r="AV1971" s="14" t="s">
        <v>150</v>
      </c>
      <c r="AW1971" s="14" t="s">
        <v>30</v>
      </c>
      <c r="AX1971" s="14" t="s">
        <v>73</v>
      </c>
      <c r="AY1971" s="250" t="s">
        <v>142</v>
      </c>
    </row>
    <row r="1972" s="13" customFormat="1">
      <c r="A1972" s="13"/>
      <c r="B1972" s="229"/>
      <c r="C1972" s="230"/>
      <c r="D1972" s="231" t="s">
        <v>152</v>
      </c>
      <c r="E1972" s="232" t="s">
        <v>1</v>
      </c>
      <c r="F1972" s="233" t="s">
        <v>199</v>
      </c>
      <c r="G1972" s="230"/>
      <c r="H1972" s="232" t="s">
        <v>1</v>
      </c>
      <c r="I1972" s="234"/>
      <c r="J1972" s="230"/>
      <c r="K1972" s="230"/>
      <c r="L1972" s="235"/>
      <c r="M1972" s="236"/>
      <c r="N1972" s="237"/>
      <c r="O1972" s="237"/>
      <c r="P1972" s="237"/>
      <c r="Q1972" s="237"/>
      <c r="R1972" s="237"/>
      <c r="S1972" s="237"/>
      <c r="T1972" s="238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39" t="s">
        <v>152</v>
      </c>
      <c r="AU1972" s="239" t="s">
        <v>150</v>
      </c>
      <c r="AV1972" s="13" t="s">
        <v>81</v>
      </c>
      <c r="AW1972" s="13" t="s">
        <v>30</v>
      </c>
      <c r="AX1972" s="13" t="s">
        <v>73</v>
      </c>
      <c r="AY1972" s="239" t="s">
        <v>142</v>
      </c>
    </row>
    <row r="1973" s="14" customFormat="1">
      <c r="A1973" s="14"/>
      <c r="B1973" s="240"/>
      <c r="C1973" s="241"/>
      <c r="D1973" s="231" t="s">
        <v>152</v>
      </c>
      <c r="E1973" s="242" t="s">
        <v>1</v>
      </c>
      <c r="F1973" s="243" t="s">
        <v>253</v>
      </c>
      <c r="G1973" s="241"/>
      <c r="H1973" s="244">
        <v>37.828000000000003</v>
      </c>
      <c r="I1973" s="245"/>
      <c r="J1973" s="241"/>
      <c r="K1973" s="241"/>
      <c r="L1973" s="246"/>
      <c r="M1973" s="247"/>
      <c r="N1973" s="248"/>
      <c r="O1973" s="248"/>
      <c r="P1973" s="248"/>
      <c r="Q1973" s="248"/>
      <c r="R1973" s="248"/>
      <c r="S1973" s="248"/>
      <c r="T1973" s="249"/>
      <c r="U1973" s="14"/>
      <c r="V1973" s="14"/>
      <c r="W1973" s="14"/>
      <c r="X1973" s="14"/>
      <c r="Y1973" s="14"/>
      <c r="Z1973" s="14"/>
      <c r="AA1973" s="14"/>
      <c r="AB1973" s="14"/>
      <c r="AC1973" s="14"/>
      <c r="AD1973" s="14"/>
      <c r="AE1973" s="14"/>
      <c r="AT1973" s="250" t="s">
        <v>152</v>
      </c>
      <c r="AU1973" s="250" t="s">
        <v>150</v>
      </c>
      <c r="AV1973" s="14" t="s">
        <v>150</v>
      </c>
      <c r="AW1973" s="14" t="s">
        <v>30</v>
      </c>
      <c r="AX1973" s="14" t="s">
        <v>73</v>
      </c>
      <c r="AY1973" s="250" t="s">
        <v>142</v>
      </c>
    </row>
    <row r="1974" s="13" customFormat="1">
      <c r="A1974" s="13"/>
      <c r="B1974" s="229"/>
      <c r="C1974" s="230"/>
      <c r="D1974" s="231" t="s">
        <v>152</v>
      </c>
      <c r="E1974" s="232" t="s">
        <v>1</v>
      </c>
      <c r="F1974" s="233" t="s">
        <v>201</v>
      </c>
      <c r="G1974" s="230"/>
      <c r="H1974" s="232" t="s">
        <v>1</v>
      </c>
      <c r="I1974" s="234"/>
      <c r="J1974" s="230"/>
      <c r="K1974" s="230"/>
      <c r="L1974" s="235"/>
      <c r="M1974" s="236"/>
      <c r="N1974" s="237"/>
      <c r="O1974" s="237"/>
      <c r="P1974" s="237"/>
      <c r="Q1974" s="237"/>
      <c r="R1974" s="237"/>
      <c r="S1974" s="237"/>
      <c r="T1974" s="238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T1974" s="239" t="s">
        <v>152</v>
      </c>
      <c r="AU1974" s="239" t="s">
        <v>150</v>
      </c>
      <c r="AV1974" s="13" t="s">
        <v>81</v>
      </c>
      <c r="AW1974" s="13" t="s">
        <v>30</v>
      </c>
      <c r="AX1974" s="13" t="s">
        <v>73</v>
      </c>
      <c r="AY1974" s="239" t="s">
        <v>142</v>
      </c>
    </row>
    <row r="1975" s="14" customFormat="1">
      <c r="A1975" s="14"/>
      <c r="B1975" s="240"/>
      <c r="C1975" s="241"/>
      <c r="D1975" s="231" t="s">
        <v>152</v>
      </c>
      <c r="E1975" s="242" t="s">
        <v>1</v>
      </c>
      <c r="F1975" s="243" t="s">
        <v>254</v>
      </c>
      <c r="G1975" s="241"/>
      <c r="H1975" s="244">
        <v>28.436</v>
      </c>
      <c r="I1975" s="245"/>
      <c r="J1975" s="241"/>
      <c r="K1975" s="241"/>
      <c r="L1975" s="246"/>
      <c r="M1975" s="247"/>
      <c r="N1975" s="248"/>
      <c r="O1975" s="248"/>
      <c r="P1975" s="248"/>
      <c r="Q1975" s="248"/>
      <c r="R1975" s="248"/>
      <c r="S1975" s="248"/>
      <c r="T1975" s="249"/>
      <c r="U1975" s="14"/>
      <c r="V1975" s="14"/>
      <c r="W1975" s="14"/>
      <c r="X1975" s="14"/>
      <c r="Y1975" s="14"/>
      <c r="Z1975" s="14"/>
      <c r="AA1975" s="14"/>
      <c r="AB1975" s="14"/>
      <c r="AC1975" s="14"/>
      <c r="AD1975" s="14"/>
      <c r="AE1975" s="14"/>
      <c r="AT1975" s="250" t="s">
        <v>152</v>
      </c>
      <c r="AU1975" s="250" t="s">
        <v>150</v>
      </c>
      <c r="AV1975" s="14" t="s">
        <v>150</v>
      </c>
      <c r="AW1975" s="14" t="s">
        <v>30</v>
      </c>
      <c r="AX1975" s="14" t="s">
        <v>73</v>
      </c>
      <c r="AY1975" s="250" t="s">
        <v>142</v>
      </c>
    </row>
    <row r="1976" s="14" customFormat="1">
      <c r="A1976" s="14"/>
      <c r="B1976" s="240"/>
      <c r="C1976" s="241"/>
      <c r="D1976" s="231" t="s">
        <v>152</v>
      </c>
      <c r="E1976" s="242" t="s">
        <v>1</v>
      </c>
      <c r="F1976" s="243" t="s">
        <v>255</v>
      </c>
      <c r="G1976" s="241"/>
      <c r="H1976" s="244">
        <v>2.8239999999999998</v>
      </c>
      <c r="I1976" s="245"/>
      <c r="J1976" s="241"/>
      <c r="K1976" s="241"/>
      <c r="L1976" s="246"/>
      <c r="M1976" s="247"/>
      <c r="N1976" s="248"/>
      <c r="O1976" s="248"/>
      <c r="P1976" s="248"/>
      <c r="Q1976" s="248"/>
      <c r="R1976" s="248"/>
      <c r="S1976" s="248"/>
      <c r="T1976" s="249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0" t="s">
        <v>152</v>
      </c>
      <c r="AU1976" s="250" t="s">
        <v>150</v>
      </c>
      <c r="AV1976" s="14" t="s">
        <v>150</v>
      </c>
      <c r="AW1976" s="14" t="s">
        <v>30</v>
      </c>
      <c r="AX1976" s="14" t="s">
        <v>73</v>
      </c>
      <c r="AY1976" s="250" t="s">
        <v>142</v>
      </c>
    </row>
    <row r="1977" s="13" customFormat="1">
      <c r="A1977" s="13"/>
      <c r="B1977" s="229"/>
      <c r="C1977" s="230"/>
      <c r="D1977" s="231" t="s">
        <v>152</v>
      </c>
      <c r="E1977" s="232" t="s">
        <v>1</v>
      </c>
      <c r="F1977" s="233" t="s">
        <v>203</v>
      </c>
      <c r="G1977" s="230"/>
      <c r="H1977" s="232" t="s">
        <v>1</v>
      </c>
      <c r="I1977" s="234"/>
      <c r="J1977" s="230"/>
      <c r="K1977" s="230"/>
      <c r="L1977" s="235"/>
      <c r="M1977" s="236"/>
      <c r="N1977" s="237"/>
      <c r="O1977" s="237"/>
      <c r="P1977" s="237"/>
      <c r="Q1977" s="237"/>
      <c r="R1977" s="237"/>
      <c r="S1977" s="237"/>
      <c r="T1977" s="238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T1977" s="239" t="s">
        <v>152</v>
      </c>
      <c r="AU1977" s="239" t="s">
        <v>150</v>
      </c>
      <c r="AV1977" s="13" t="s">
        <v>81</v>
      </c>
      <c r="AW1977" s="13" t="s">
        <v>30</v>
      </c>
      <c r="AX1977" s="13" t="s">
        <v>73</v>
      </c>
      <c r="AY1977" s="239" t="s">
        <v>142</v>
      </c>
    </row>
    <row r="1978" s="14" customFormat="1">
      <c r="A1978" s="14"/>
      <c r="B1978" s="240"/>
      <c r="C1978" s="241"/>
      <c r="D1978" s="231" t="s">
        <v>152</v>
      </c>
      <c r="E1978" s="242" t="s">
        <v>1</v>
      </c>
      <c r="F1978" s="243" t="s">
        <v>256</v>
      </c>
      <c r="G1978" s="241"/>
      <c r="H1978" s="244">
        <v>15.51</v>
      </c>
      <c r="I1978" s="245"/>
      <c r="J1978" s="241"/>
      <c r="K1978" s="241"/>
      <c r="L1978" s="246"/>
      <c r="M1978" s="247"/>
      <c r="N1978" s="248"/>
      <c r="O1978" s="248"/>
      <c r="P1978" s="248"/>
      <c r="Q1978" s="248"/>
      <c r="R1978" s="248"/>
      <c r="S1978" s="248"/>
      <c r="T1978" s="249"/>
      <c r="U1978" s="14"/>
      <c r="V1978" s="14"/>
      <c r="W1978" s="14"/>
      <c r="X1978" s="14"/>
      <c r="Y1978" s="14"/>
      <c r="Z1978" s="14"/>
      <c r="AA1978" s="14"/>
      <c r="AB1978" s="14"/>
      <c r="AC1978" s="14"/>
      <c r="AD1978" s="14"/>
      <c r="AE1978" s="14"/>
      <c r="AT1978" s="250" t="s">
        <v>152</v>
      </c>
      <c r="AU1978" s="250" t="s">
        <v>150</v>
      </c>
      <c r="AV1978" s="14" t="s">
        <v>150</v>
      </c>
      <c r="AW1978" s="14" t="s">
        <v>30</v>
      </c>
      <c r="AX1978" s="14" t="s">
        <v>73</v>
      </c>
      <c r="AY1978" s="250" t="s">
        <v>142</v>
      </c>
    </row>
    <row r="1979" s="13" customFormat="1">
      <c r="A1979" s="13"/>
      <c r="B1979" s="229"/>
      <c r="C1979" s="230"/>
      <c r="D1979" s="231" t="s">
        <v>152</v>
      </c>
      <c r="E1979" s="232" t="s">
        <v>1</v>
      </c>
      <c r="F1979" s="233" t="s">
        <v>257</v>
      </c>
      <c r="G1979" s="230"/>
      <c r="H1979" s="232" t="s">
        <v>1</v>
      </c>
      <c r="I1979" s="234"/>
      <c r="J1979" s="230"/>
      <c r="K1979" s="230"/>
      <c r="L1979" s="235"/>
      <c r="M1979" s="236"/>
      <c r="N1979" s="237"/>
      <c r="O1979" s="237"/>
      <c r="P1979" s="237"/>
      <c r="Q1979" s="237"/>
      <c r="R1979" s="237"/>
      <c r="S1979" s="237"/>
      <c r="T1979" s="238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T1979" s="239" t="s">
        <v>152</v>
      </c>
      <c r="AU1979" s="239" t="s">
        <v>150</v>
      </c>
      <c r="AV1979" s="13" t="s">
        <v>81</v>
      </c>
      <c r="AW1979" s="13" t="s">
        <v>30</v>
      </c>
      <c r="AX1979" s="13" t="s">
        <v>73</v>
      </c>
      <c r="AY1979" s="239" t="s">
        <v>142</v>
      </c>
    </row>
    <row r="1980" s="13" customFormat="1">
      <c r="A1980" s="13"/>
      <c r="B1980" s="229"/>
      <c r="C1980" s="230"/>
      <c r="D1980" s="231" t="s">
        <v>152</v>
      </c>
      <c r="E1980" s="232" t="s">
        <v>1</v>
      </c>
      <c r="F1980" s="233" t="s">
        <v>193</v>
      </c>
      <c r="G1980" s="230"/>
      <c r="H1980" s="232" t="s">
        <v>1</v>
      </c>
      <c r="I1980" s="234"/>
      <c r="J1980" s="230"/>
      <c r="K1980" s="230"/>
      <c r="L1980" s="235"/>
      <c r="M1980" s="236"/>
      <c r="N1980" s="237"/>
      <c r="O1980" s="237"/>
      <c r="P1980" s="237"/>
      <c r="Q1980" s="237"/>
      <c r="R1980" s="237"/>
      <c r="S1980" s="237"/>
      <c r="T1980" s="238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39" t="s">
        <v>152</v>
      </c>
      <c r="AU1980" s="239" t="s">
        <v>150</v>
      </c>
      <c r="AV1980" s="13" t="s">
        <v>81</v>
      </c>
      <c r="AW1980" s="13" t="s">
        <v>30</v>
      </c>
      <c r="AX1980" s="13" t="s">
        <v>73</v>
      </c>
      <c r="AY1980" s="239" t="s">
        <v>142</v>
      </c>
    </row>
    <row r="1981" s="14" customFormat="1">
      <c r="A1981" s="14"/>
      <c r="B1981" s="240"/>
      <c r="C1981" s="241"/>
      <c r="D1981" s="231" t="s">
        <v>152</v>
      </c>
      <c r="E1981" s="242" t="s">
        <v>1</v>
      </c>
      <c r="F1981" s="243" t="s">
        <v>73</v>
      </c>
      <c r="G1981" s="241"/>
      <c r="H1981" s="244">
        <v>0</v>
      </c>
      <c r="I1981" s="245"/>
      <c r="J1981" s="241"/>
      <c r="K1981" s="241"/>
      <c r="L1981" s="246"/>
      <c r="M1981" s="247"/>
      <c r="N1981" s="248"/>
      <c r="O1981" s="248"/>
      <c r="P1981" s="248"/>
      <c r="Q1981" s="248"/>
      <c r="R1981" s="248"/>
      <c r="S1981" s="248"/>
      <c r="T1981" s="249"/>
      <c r="U1981" s="14"/>
      <c r="V1981" s="14"/>
      <c r="W1981" s="14"/>
      <c r="X1981" s="14"/>
      <c r="Y1981" s="14"/>
      <c r="Z1981" s="14"/>
      <c r="AA1981" s="14"/>
      <c r="AB1981" s="14"/>
      <c r="AC1981" s="14"/>
      <c r="AD1981" s="14"/>
      <c r="AE1981" s="14"/>
      <c r="AT1981" s="250" t="s">
        <v>152</v>
      </c>
      <c r="AU1981" s="250" t="s">
        <v>150</v>
      </c>
      <c r="AV1981" s="14" t="s">
        <v>150</v>
      </c>
      <c r="AW1981" s="14" t="s">
        <v>30</v>
      </c>
      <c r="AX1981" s="14" t="s">
        <v>73</v>
      </c>
      <c r="AY1981" s="250" t="s">
        <v>142</v>
      </c>
    </row>
    <row r="1982" s="13" customFormat="1">
      <c r="A1982" s="13"/>
      <c r="B1982" s="229"/>
      <c r="C1982" s="230"/>
      <c r="D1982" s="231" t="s">
        <v>152</v>
      </c>
      <c r="E1982" s="232" t="s">
        <v>1</v>
      </c>
      <c r="F1982" s="233" t="s">
        <v>201</v>
      </c>
      <c r="G1982" s="230"/>
      <c r="H1982" s="232" t="s">
        <v>1</v>
      </c>
      <c r="I1982" s="234"/>
      <c r="J1982" s="230"/>
      <c r="K1982" s="230"/>
      <c r="L1982" s="235"/>
      <c r="M1982" s="236"/>
      <c r="N1982" s="237"/>
      <c r="O1982" s="237"/>
      <c r="P1982" s="237"/>
      <c r="Q1982" s="237"/>
      <c r="R1982" s="237"/>
      <c r="S1982" s="237"/>
      <c r="T1982" s="238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39" t="s">
        <v>152</v>
      </c>
      <c r="AU1982" s="239" t="s">
        <v>150</v>
      </c>
      <c r="AV1982" s="13" t="s">
        <v>81</v>
      </c>
      <c r="AW1982" s="13" t="s">
        <v>30</v>
      </c>
      <c r="AX1982" s="13" t="s">
        <v>73</v>
      </c>
      <c r="AY1982" s="239" t="s">
        <v>142</v>
      </c>
    </row>
    <row r="1983" s="14" customFormat="1">
      <c r="A1983" s="14"/>
      <c r="B1983" s="240"/>
      <c r="C1983" s="241"/>
      <c r="D1983" s="231" t="s">
        <v>152</v>
      </c>
      <c r="E1983" s="242" t="s">
        <v>1</v>
      </c>
      <c r="F1983" s="243" t="s">
        <v>1735</v>
      </c>
      <c r="G1983" s="241"/>
      <c r="H1983" s="244">
        <v>-21.396000000000001</v>
      </c>
      <c r="I1983" s="245"/>
      <c r="J1983" s="241"/>
      <c r="K1983" s="241"/>
      <c r="L1983" s="246"/>
      <c r="M1983" s="247"/>
      <c r="N1983" s="248"/>
      <c r="O1983" s="248"/>
      <c r="P1983" s="248"/>
      <c r="Q1983" s="248"/>
      <c r="R1983" s="248"/>
      <c r="S1983" s="248"/>
      <c r="T1983" s="249"/>
      <c r="U1983" s="14"/>
      <c r="V1983" s="14"/>
      <c r="W1983" s="14"/>
      <c r="X1983" s="14"/>
      <c r="Y1983" s="14"/>
      <c r="Z1983" s="14"/>
      <c r="AA1983" s="14"/>
      <c r="AB1983" s="14"/>
      <c r="AC1983" s="14"/>
      <c r="AD1983" s="14"/>
      <c r="AE1983" s="14"/>
      <c r="AT1983" s="250" t="s">
        <v>152</v>
      </c>
      <c r="AU1983" s="250" t="s">
        <v>150</v>
      </c>
      <c r="AV1983" s="14" t="s">
        <v>150</v>
      </c>
      <c r="AW1983" s="14" t="s">
        <v>30</v>
      </c>
      <c r="AX1983" s="14" t="s">
        <v>73</v>
      </c>
      <c r="AY1983" s="250" t="s">
        <v>142</v>
      </c>
    </row>
    <row r="1984" s="14" customFormat="1">
      <c r="A1984" s="14"/>
      <c r="B1984" s="240"/>
      <c r="C1984" s="241"/>
      <c r="D1984" s="231" t="s">
        <v>152</v>
      </c>
      <c r="E1984" s="242" t="s">
        <v>1</v>
      </c>
      <c r="F1984" s="243" t="s">
        <v>1736</v>
      </c>
      <c r="G1984" s="241"/>
      <c r="H1984" s="244">
        <v>1.8740000000000001</v>
      </c>
      <c r="I1984" s="245"/>
      <c r="J1984" s="241"/>
      <c r="K1984" s="241"/>
      <c r="L1984" s="246"/>
      <c r="M1984" s="247"/>
      <c r="N1984" s="248"/>
      <c r="O1984" s="248"/>
      <c r="P1984" s="248"/>
      <c r="Q1984" s="248"/>
      <c r="R1984" s="248"/>
      <c r="S1984" s="248"/>
      <c r="T1984" s="249"/>
      <c r="U1984" s="14"/>
      <c r="V1984" s="14"/>
      <c r="W1984" s="14"/>
      <c r="X1984" s="14"/>
      <c r="Y1984" s="14"/>
      <c r="Z1984" s="14"/>
      <c r="AA1984" s="14"/>
      <c r="AB1984" s="14"/>
      <c r="AC1984" s="14"/>
      <c r="AD1984" s="14"/>
      <c r="AE1984" s="14"/>
      <c r="AT1984" s="250" t="s">
        <v>152</v>
      </c>
      <c r="AU1984" s="250" t="s">
        <v>150</v>
      </c>
      <c r="AV1984" s="14" t="s">
        <v>150</v>
      </c>
      <c r="AW1984" s="14" t="s">
        <v>30</v>
      </c>
      <c r="AX1984" s="14" t="s">
        <v>73</v>
      </c>
      <c r="AY1984" s="250" t="s">
        <v>142</v>
      </c>
    </row>
    <row r="1985" s="13" customFormat="1">
      <c r="A1985" s="13"/>
      <c r="B1985" s="229"/>
      <c r="C1985" s="230"/>
      <c r="D1985" s="231" t="s">
        <v>152</v>
      </c>
      <c r="E1985" s="232" t="s">
        <v>1</v>
      </c>
      <c r="F1985" s="233" t="s">
        <v>203</v>
      </c>
      <c r="G1985" s="230"/>
      <c r="H1985" s="232" t="s">
        <v>1</v>
      </c>
      <c r="I1985" s="234"/>
      <c r="J1985" s="230"/>
      <c r="K1985" s="230"/>
      <c r="L1985" s="235"/>
      <c r="M1985" s="236"/>
      <c r="N1985" s="237"/>
      <c r="O1985" s="237"/>
      <c r="P1985" s="237"/>
      <c r="Q1985" s="237"/>
      <c r="R1985" s="237"/>
      <c r="S1985" s="237"/>
      <c r="T1985" s="238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39" t="s">
        <v>152</v>
      </c>
      <c r="AU1985" s="239" t="s">
        <v>150</v>
      </c>
      <c r="AV1985" s="13" t="s">
        <v>81</v>
      </c>
      <c r="AW1985" s="13" t="s">
        <v>30</v>
      </c>
      <c r="AX1985" s="13" t="s">
        <v>73</v>
      </c>
      <c r="AY1985" s="239" t="s">
        <v>142</v>
      </c>
    </row>
    <row r="1986" s="14" customFormat="1">
      <c r="A1986" s="14"/>
      <c r="B1986" s="240"/>
      <c r="C1986" s="241"/>
      <c r="D1986" s="231" t="s">
        <v>152</v>
      </c>
      <c r="E1986" s="242" t="s">
        <v>1</v>
      </c>
      <c r="F1986" s="243" t="s">
        <v>1737</v>
      </c>
      <c r="G1986" s="241"/>
      <c r="H1986" s="244">
        <v>-8.9909999999999997</v>
      </c>
      <c r="I1986" s="245"/>
      <c r="J1986" s="241"/>
      <c r="K1986" s="241"/>
      <c r="L1986" s="246"/>
      <c r="M1986" s="247"/>
      <c r="N1986" s="248"/>
      <c r="O1986" s="248"/>
      <c r="P1986" s="248"/>
      <c r="Q1986" s="248"/>
      <c r="R1986" s="248"/>
      <c r="S1986" s="248"/>
      <c r="T1986" s="249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50" t="s">
        <v>152</v>
      </c>
      <c r="AU1986" s="250" t="s">
        <v>150</v>
      </c>
      <c r="AV1986" s="14" t="s">
        <v>150</v>
      </c>
      <c r="AW1986" s="14" t="s">
        <v>30</v>
      </c>
      <c r="AX1986" s="14" t="s">
        <v>73</v>
      </c>
      <c r="AY1986" s="250" t="s">
        <v>142</v>
      </c>
    </row>
    <row r="1987" s="15" customFormat="1">
      <c r="A1987" s="15"/>
      <c r="B1987" s="262"/>
      <c r="C1987" s="263"/>
      <c r="D1987" s="231" t="s">
        <v>152</v>
      </c>
      <c r="E1987" s="264" t="s">
        <v>1</v>
      </c>
      <c r="F1987" s="265" t="s">
        <v>173</v>
      </c>
      <c r="G1987" s="263"/>
      <c r="H1987" s="266">
        <v>309.005</v>
      </c>
      <c r="I1987" s="267"/>
      <c r="J1987" s="263"/>
      <c r="K1987" s="263"/>
      <c r="L1987" s="268"/>
      <c r="M1987" s="269"/>
      <c r="N1987" s="270"/>
      <c r="O1987" s="270"/>
      <c r="P1987" s="270"/>
      <c r="Q1987" s="270"/>
      <c r="R1987" s="270"/>
      <c r="S1987" s="270"/>
      <c r="T1987" s="271"/>
      <c r="U1987" s="15"/>
      <c r="V1987" s="15"/>
      <c r="W1987" s="15"/>
      <c r="X1987" s="15"/>
      <c r="Y1987" s="15"/>
      <c r="Z1987" s="15"/>
      <c r="AA1987" s="15"/>
      <c r="AB1987" s="15"/>
      <c r="AC1987" s="15"/>
      <c r="AD1987" s="15"/>
      <c r="AE1987" s="15"/>
      <c r="AT1987" s="272" t="s">
        <v>152</v>
      </c>
      <c r="AU1987" s="272" t="s">
        <v>150</v>
      </c>
      <c r="AV1987" s="15" t="s">
        <v>149</v>
      </c>
      <c r="AW1987" s="15" t="s">
        <v>30</v>
      </c>
      <c r="AX1987" s="15" t="s">
        <v>81</v>
      </c>
      <c r="AY1987" s="272" t="s">
        <v>142</v>
      </c>
    </row>
    <row r="1988" s="2" customFormat="1" ht="24.15" customHeight="1">
      <c r="A1988" s="38"/>
      <c r="B1988" s="39"/>
      <c r="C1988" s="215" t="s">
        <v>1799</v>
      </c>
      <c r="D1988" s="215" t="s">
        <v>145</v>
      </c>
      <c r="E1988" s="216" t="s">
        <v>1800</v>
      </c>
      <c r="F1988" s="217" t="s">
        <v>1801</v>
      </c>
      <c r="G1988" s="218" t="s">
        <v>169</v>
      </c>
      <c r="H1988" s="219">
        <v>309.005</v>
      </c>
      <c r="I1988" s="220"/>
      <c r="J1988" s="221">
        <f>ROUND(I1988*H1988,2)</f>
        <v>0</v>
      </c>
      <c r="K1988" s="222"/>
      <c r="L1988" s="44"/>
      <c r="M1988" s="223" t="s">
        <v>1</v>
      </c>
      <c r="N1988" s="224" t="s">
        <v>39</v>
      </c>
      <c r="O1988" s="91"/>
      <c r="P1988" s="225">
        <f>O1988*H1988</f>
        <v>0</v>
      </c>
      <c r="Q1988" s="225">
        <v>0.00025999999999999998</v>
      </c>
      <c r="R1988" s="225">
        <f>Q1988*H1988</f>
        <v>0.08034129999999999</v>
      </c>
      <c r="S1988" s="225">
        <v>0</v>
      </c>
      <c r="T1988" s="226">
        <f>S1988*H1988</f>
        <v>0</v>
      </c>
      <c r="U1988" s="38"/>
      <c r="V1988" s="38"/>
      <c r="W1988" s="38"/>
      <c r="X1988" s="38"/>
      <c r="Y1988" s="38"/>
      <c r="Z1988" s="38"/>
      <c r="AA1988" s="38"/>
      <c r="AB1988" s="38"/>
      <c r="AC1988" s="38"/>
      <c r="AD1988" s="38"/>
      <c r="AE1988" s="38"/>
      <c r="AR1988" s="227" t="s">
        <v>265</v>
      </c>
      <c r="AT1988" s="227" t="s">
        <v>145</v>
      </c>
      <c r="AU1988" s="227" t="s">
        <v>150</v>
      </c>
      <c r="AY1988" s="17" t="s">
        <v>142</v>
      </c>
      <c r="BE1988" s="228">
        <f>IF(N1988="základní",J1988,0)</f>
        <v>0</v>
      </c>
      <c r="BF1988" s="228">
        <f>IF(N1988="snížená",J1988,0)</f>
        <v>0</v>
      </c>
      <c r="BG1988" s="228">
        <f>IF(N1988="zákl. přenesená",J1988,0)</f>
        <v>0</v>
      </c>
      <c r="BH1988" s="228">
        <f>IF(N1988="sníž. přenesená",J1988,0)</f>
        <v>0</v>
      </c>
      <c r="BI1988" s="228">
        <f>IF(N1988="nulová",J1988,0)</f>
        <v>0</v>
      </c>
      <c r="BJ1988" s="17" t="s">
        <v>150</v>
      </c>
      <c r="BK1988" s="228">
        <f>ROUND(I1988*H1988,2)</f>
        <v>0</v>
      </c>
      <c r="BL1988" s="17" t="s">
        <v>265</v>
      </c>
      <c r="BM1988" s="227" t="s">
        <v>1802</v>
      </c>
    </row>
    <row r="1989" s="13" customFormat="1">
      <c r="A1989" s="13"/>
      <c r="B1989" s="229"/>
      <c r="C1989" s="230"/>
      <c r="D1989" s="231" t="s">
        <v>152</v>
      </c>
      <c r="E1989" s="232" t="s">
        <v>1</v>
      </c>
      <c r="F1989" s="233" t="s">
        <v>1734</v>
      </c>
      <c r="G1989" s="230"/>
      <c r="H1989" s="232" t="s">
        <v>1</v>
      </c>
      <c r="I1989" s="234"/>
      <c r="J1989" s="230"/>
      <c r="K1989" s="230"/>
      <c r="L1989" s="235"/>
      <c r="M1989" s="236"/>
      <c r="N1989" s="237"/>
      <c r="O1989" s="237"/>
      <c r="P1989" s="237"/>
      <c r="Q1989" s="237"/>
      <c r="R1989" s="237"/>
      <c r="S1989" s="237"/>
      <c r="T1989" s="238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39" t="s">
        <v>152</v>
      </c>
      <c r="AU1989" s="239" t="s">
        <v>150</v>
      </c>
      <c r="AV1989" s="13" t="s">
        <v>81</v>
      </c>
      <c r="AW1989" s="13" t="s">
        <v>30</v>
      </c>
      <c r="AX1989" s="13" t="s">
        <v>73</v>
      </c>
      <c r="AY1989" s="239" t="s">
        <v>142</v>
      </c>
    </row>
    <row r="1990" s="13" customFormat="1">
      <c r="A1990" s="13"/>
      <c r="B1990" s="229"/>
      <c r="C1990" s="230"/>
      <c r="D1990" s="231" t="s">
        <v>152</v>
      </c>
      <c r="E1990" s="232" t="s">
        <v>1</v>
      </c>
      <c r="F1990" s="233" t="s">
        <v>189</v>
      </c>
      <c r="G1990" s="230"/>
      <c r="H1990" s="232" t="s">
        <v>1</v>
      </c>
      <c r="I1990" s="234"/>
      <c r="J1990" s="230"/>
      <c r="K1990" s="230"/>
      <c r="L1990" s="235"/>
      <c r="M1990" s="236"/>
      <c r="N1990" s="237"/>
      <c r="O1990" s="237"/>
      <c r="P1990" s="237"/>
      <c r="Q1990" s="237"/>
      <c r="R1990" s="237"/>
      <c r="S1990" s="237"/>
      <c r="T1990" s="238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39" t="s">
        <v>152</v>
      </c>
      <c r="AU1990" s="239" t="s">
        <v>150</v>
      </c>
      <c r="AV1990" s="13" t="s">
        <v>81</v>
      </c>
      <c r="AW1990" s="13" t="s">
        <v>30</v>
      </c>
      <c r="AX1990" s="13" t="s">
        <v>73</v>
      </c>
      <c r="AY1990" s="239" t="s">
        <v>142</v>
      </c>
    </row>
    <row r="1991" s="14" customFormat="1">
      <c r="A1991" s="14"/>
      <c r="B1991" s="240"/>
      <c r="C1991" s="241"/>
      <c r="D1991" s="231" t="s">
        <v>152</v>
      </c>
      <c r="E1991" s="242" t="s">
        <v>1</v>
      </c>
      <c r="F1991" s="243" t="s">
        <v>190</v>
      </c>
      <c r="G1991" s="241"/>
      <c r="H1991" s="244">
        <v>17.864000000000001</v>
      </c>
      <c r="I1991" s="245"/>
      <c r="J1991" s="241"/>
      <c r="K1991" s="241"/>
      <c r="L1991" s="246"/>
      <c r="M1991" s="247"/>
      <c r="N1991" s="248"/>
      <c r="O1991" s="248"/>
      <c r="P1991" s="248"/>
      <c r="Q1991" s="248"/>
      <c r="R1991" s="248"/>
      <c r="S1991" s="248"/>
      <c r="T1991" s="249"/>
      <c r="U1991" s="14"/>
      <c r="V1991" s="14"/>
      <c r="W1991" s="14"/>
      <c r="X1991" s="14"/>
      <c r="Y1991" s="14"/>
      <c r="Z1991" s="14"/>
      <c r="AA1991" s="14"/>
      <c r="AB1991" s="14"/>
      <c r="AC1991" s="14"/>
      <c r="AD1991" s="14"/>
      <c r="AE1991" s="14"/>
      <c r="AT1991" s="250" t="s">
        <v>152</v>
      </c>
      <c r="AU1991" s="250" t="s">
        <v>150</v>
      </c>
      <c r="AV1991" s="14" t="s">
        <v>150</v>
      </c>
      <c r="AW1991" s="14" t="s">
        <v>30</v>
      </c>
      <c r="AX1991" s="14" t="s">
        <v>73</v>
      </c>
      <c r="AY1991" s="250" t="s">
        <v>142</v>
      </c>
    </row>
    <row r="1992" s="13" customFormat="1">
      <c r="A1992" s="13"/>
      <c r="B1992" s="229"/>
      <c r="C1992" s="230"/>
      <c r="D1992" s="231" t="s">
        <v>152</v>
      </c>
      <c r="E1992" s="232" t="s">
        <v>1</v>
      </c>
      <c r="F1992" s="233" t="s">
        <v>191</v>
      </c>
      <c r="G1992" s="230"/>
      <c r="H1992" s="232" t="s">
        <v>1</v>
      </c>
      <c r="I1992" s="234"/>
      <c r="J1992" s="230"/>
      <c r="K1992" s="230"/>
      <c r="L1992" s="235"/>
      <c r="M1992" s="236"/>
      <c r="N1992" s="237"/>
      <c r="O1992" s="237"/>
      <c r="P1992" s="237"/>
      <c r="Q1992" s="237"/>
      <c r="R1992" s="237"/>
      <c r="S1992" s="237"/>
      <c r="T1992" s="238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39" t="s">
        <v>152</v>
      </c>
      <c r="AU1992" s="239" t="s">
        <v>150</v>
      </c>
      <c r="AV1992" s="13" t="s">
        <v>81</v>
      </c>
      <c r="AW1992" s="13" t="s">
        <v>30</v>
      </c>
      <c r="AX1992" s="13" t="s">
        <v>73</v>
      </c>
      <c r="AY1992" s="239" t="s">
        <v>142</v>
      </c>
    </row>
    <row r="1993" s="14" customFormat="1">
      <c r="A1993" s="14"/>
      <c r="B1993" s="240"/>
      <c r="C1993" s="241"/>
      <c r="D1993" s="231" t="s">
        <v>152</v>
      </c>
      <c r="E1993" s="242" t="s">
        <v>1</v>
      </c>
      <c r="F1993" s="243" t="s">
        <v>192</v>
      </c>
      <c r="G1993" s="241"/>
      <c r="H1993" s="244">
        <v>18.681999999999999</v>
      </c>
      <c r="I1993" s="245"/>
      <c r="J1993" s="241"/>
      <c r="K1993" s="241"/>
      <c r="L1993" s="246"/>
      <c r="M1993" s="247"/>
      <c r="N1993" s="248"/>
      <c r="O1993" s="248"/>
      <c r="P1993" s="248"/>
      <c r="Q1993" s="248"/>
      <c r="R1993" s="248"/>
      <c r="S1993" s="248"/>
      <c r="T1993" s="249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50" t="s">
        <v>152</v>
      </c>
      <c r="AU1993" s="250" t="s">
        <v>150</v>
      </c>
      <c r="AV1993" s="14" t="s">
        <v>150</v>
      </c>
      <c r="AW1993" s="14" t="s">
        <v>30</v>
      </c>
      <c r="AX1993" s="14" t="s">
        <v>73</v>
      </c>
      <c r="AY1993" s="250" t="s">
        <v>142</v>
      </c>
    </row>
    <row r="1994" s="13" customFormat="1">
      <c r="A1994" s="13"/>
      <c r="B1994" s="229"/>
      <c r="C1994" s="230"/>
      <c r="D1994" s="231" t="s">
        <v>152</v>
      </c>
      <c r="E1994" s="232" t="s">
        <v>1</v>
      </c>
      <c r="F1994" s="233" t="s">
        <v>193</v>
      </c>
      <c r="G1994" s="230"/>
      <c r="H1994" s="232" t="s">
        <v>1</v>
      </c>
      <c r="I1994" s="234"/>
      <c r="J1994" s="230"/>
      <c r="K1994" s="230"/>
      <c r="L1994" s="235"/>
      <c r="M1994" s="236"/>
      <c r="N1994" s="237"/>
      <c r="O1994" s="237"/>
      <c r="P1994" s="237"/>
      <c r="Q1994" s="237"/>
      <c r="R1994" s="237"/>
      <c r="S1994" s="237"/>
      <c r="T1994" s="23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9" t="s">
        <v>152</v>
      </c>
      <c r="AU1994" s="239" t="s">
        <v>150</v>
      </c>
      <c r="AV1994" s="13" t="s">
        <v>81</v>
      </c>
      <c r="AW1994" s="13" t="s">
        <v>30</v>
      </c>
      <c r="AX1994" s="13" t="s">
        <v>73</v>
      </c>
      <c r="AY1994" s="239" t="s">
        <v>142</v>
      </c>
    </row>
    <row r="1995" s="14" customFormat="1">
      <c r="A1995" s="14"/>
      <c r="B1995" s="240"/>
      <c r="C1995" s="241"/>
      <c r="D1995" s="231" t="s">
        <v>152</v>
      </c>
      <c r="E1995" s="242" t="s">
        <v>1</v>
      </c>
      <c r="F1995" s="243" t="s">
        <v>194</v>
      </c>
      <c r="G1995" s="241"/>
      <c r="H1995" s="244">
        <v>13.821999999999999</v>
      </c>
      <c r="I1995" s="245"/>
      <c r="J1995" s="241"/>
      <c r="K1995" s="241"/>
      <c r="L1995" s="246"/>
      <c r="M1995" s="247"/>
      <c r="N1995" s="248"/>
      <c r="O1995" s="248"/>
      <c r="P1995" s="248"/>
      <c r="Q1995" s="248"/>
      <c r="R1995" s="248"/>
      <c r="S1995" s="248"/>
      <c r="T1995" s="249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50" t="s">
        <v>152</v>
      </c>
      <c r="AU1995" s="250" t="s">
        <v>150</v>
      </c>
      <c r="AV1995" s="14" t="s">
        <v>150</v>
      </c>
      <c r="AW1995" s="14" t="s">
        <v>30</v>
      </c>
      <c r="AX1995" s="14" t="s">
        <v>73</v>
      </c>
      <c r="AY1995" s="250" t="s">
        <v>142</v>
      </c>
    </row>
    <row r="1996" s="13" customFormat="1">
      <c r="A1996" s="13"/>
      <c r="B1996" s="229"/>
      <c r="C1996" s="230"/>
      <c r="D1996" s="231" t="s">
        <v>152</v>
      </c>
      <c r="E1996" s="232" t="s">
        <v>1</v>
      </c>
      <c r="F1996" s="233" t="s">
        <v>195</v>
      </c>
      <c r="G1996" s="230"/>
      <c r="H1996" s="232" t="s">
        <v>1</v>
      </c>
      <c r="I1996" s="234"/>
      <c r="J1996" s="230"/>
      <c r="K1996" s="230"/>
      <c r="L1996" s="235"/>
      <c r="M1996" s="236"/>
      <c r="N1996" s="237"/>
      <c r="O1996" s="237"/>
      <c r="P1996" s="237"/>
      <c r="Q1996" s="237"/>
      <c r="R1996" s="237"/>
      <c r="S1996" s="237"/>
      <c r="T1996" s="23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39" t="s">
        <v>152</v>
      </c>
      <c r="AU1996" s="239" t="s">
        <v>150</v>
      </c>
      <c r="AV1996" s="13" t="s">
        <v>81</v>
      </c>
      <c r="AW1996" s="13" t="s">
        <v>30</v>
      </c>
      <c r="AX1996" s="13" t="s">
        <v>73</v>
      </c>
      <c r="AY1996" s="239" t="s">
        <v>142</v>
      </c>
    </row>
    <row r="1997" s="14" customFormat="1">
      <c r="A1997" s="14"/>
      <c r="B1997" s="240"/>
      <c r="C1997" s="241"/>
      <c r="D1997" s="231" t="s">
        <v>152</v>
      </c>
      <c r="E1997" s="242" t="s">
        <v>1</v>
      </c>
      <c r="F1997" s="243" t="s">
        <v>196</v>
      </c>
      <c r="G1997" s="241"/>
      <c r="H1997" s="244">
        <v>3.9670000000000001</v>
      </c>
      <c r="I1997" s="245"/>
      <c r="J1997" s="241"/>
      <c r="K1997" s="241"/>
      <c r="L1997" s="246"/>
      <c r="M1997" s="247"/>
      <c r="N1997" s="248"/>
      <c r="O1997" s="248"/>
      <c r="P1997" s="248"/>
      <c r="Q1997" s="248"/>
      <c r="R1997" s="248"/>
      <c r="S1997" s="248"/>
      <c r="T1997" s="249"/>
      <c r="U1997" s="14"/>
      <c r="V1997" s="14"/>
      <c r="W1997" s="14"/>
      <c r="X1997" s="14"/>
      <c r="Y1997" s="14"/>
      <c r="Z1997" s="14"/>
      <c r="AA1997" s="14"/>
      <c r="AB1997" s="14"/>
      <c r="AC1997" s="14"/>
      <c r="AD1997" s="14"/>
      <c r="AE1997" s="14"/>
      <c r="AT1997" s="250" t="s">
        <v>152</v>
      </c>
      <c r="AU1997" s="250" t="s">
        <v>150</v>
      </c>
      <c r="AV1997" s="14" t="s">
        <v>150</v>
      </c>
      <c r="AW1997" s="14" t="s">
        <v>30</v>
      </c>
      <c r="AX1997" s="14" t="s">
        <v>73</v>
      </c>
      <c r="AY1997" s="250" t="s">
        <v>142</v>
      </c>
    </row>
    <row r="1998" s="13" customFormat="1">
      <c r="A1998" s="13"/>
      <c r="B1998" s="229"/>
      <c r="C1998" s="230"/>
      <c r="D1998" s="231" t="s">
        <v>152</v>
      </c>
      <c r="E1998" s="232" t="s">
        <v>1</v>
      </c>
      <c r="F1998" s="233" t="s">
        <v>197</v>
      </c>
      <c r="G1998" s="230"/>
      <c r="H1998" s="232" t="s">
        <v>1</v>
      </c>
      <c r="I1998" s="234"/>
      <c r="J1998" s="230"/>
      <c r="K1998" s="230"/>
      <c r="L1998" s="235"/>
      <c r="M1998" s="236"/>
      <c r="N1998" s="237"/>
      <c r="O1998" s="237"/>
      <c r="P1998" s="237"/>
      <c r="Q1998" s="237"/>
      <c r="R1998" s="237"/>
      <c r="S1998" s="237"/>
      <c r="T1998" s="238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39" t="s">
        <v>152</v>
      </c>
      <c r="AU1998" s="239" t="s">
        <v>150</v>
      </c>
      <c r="AV1998" s="13" t="s">
        <v>81</v>
      </c>
      <c r="AW1998" s="13" t="s">
        <v>30</v>
      </c>
      <c r="AX1998" s="13" t="s">
        <v>73</v>
      </c>
      <c r="AY1998" s="239" t="s">
        <v>142</v>
      </c>
    </row>
    <row r="1999" s="14" customFormat="1">
      <c r="A1999" s="14"/>
      <c r="B1999" s="240"/>
      <c r="C1999" s="241"/>
      <c r="D1999" s="231" t="s">
        <v>152</v>
      </c>
      <c r="E1999" s="242" t="s">
        <v>1</v>
      </c>
      <c r="F1999" s="243" t="s">
        <v>198</v>
      </c>
      <c r="G1999" s="241"/>
      <c r="H1999" s="244">
        <v>2.7120000000000002</v>
      </c>
      <c r="I1999" s="245"/>
      <c r="J1999" s="241"/>
      <c r="K1999" s="241"/>
      <c r="L1999" s="246"/>
      <c r="M1999" s="247"/>
      <c r="N1999" s="248"/>
      <c r="O1999" s="248"/>
      <c r="P1999" s="248"/>
      <c r="Q1999" s="248"/>
      <c r="R1999" s="248"/>
      <c r="S1999" s="248"/>
      <c r="T1999" s="249"/>
      <c r="U1999" s="14"/>
      <c r="V1999" s="14"/>
      <c r="W1999" s="14"/>
      <c r="X1999" s="14"/>
      <c r="Y1999" s="14"/>
      <c r="Z1999" s="14"/>
      <c r="AA1999" s="14"/>
      <c r="AB1999" s="14"/>
      <c r="AC1999" s="14"/>
      <c r="AD1999" s="14"/>
      <c r="AE1999" s="14"/>
      <c r="AT1999" s="250" t="s">
        <v>152</v>
      </c>
      <c r="AU1999" s="250" t="s">
        <v>150</v>
      </c>
      <c r="AV1999" s="14" t="s">
        <v>150</v>
      </c>
      <c r="AW1999" s="14" t="s">
        <v>30</v>
      </c>
      <c r="AX1999" s="14" t="s">
        <v>73</v>
      </c>
      <c r="AY1999" s="250" t="s">
        <v>142</v>
      </c>
    </row>
    <row r="2000" s="13" customFormat="1">
      <c r="A2000" s="13"/>
      <c r="B2000" s="229"/>
      <c r="C2000" s="230"/>
      <c r="D2000" s="231" t="s">
        <v>152</v>
      </c>
      <c r="E2000" s="232" t="s">
        <v>1</v>
      </c>
      <c r="F2000" s="233" t="s">
        <v>199</v>
      </c>
      <c r="G2000" s="230"/>
      <c r="H2000" s="232" t="s">
        <v>1</v>
      </c>
      <c r="I2000" s="234"/>
      <c r="J2000" s="230"/>
      <c r="K2000" s="230"/>
      <c r="L2000" s="235"/>
      <c r="M2000" s="236"/>
      <c r="N2000" s="237"/>
      <c r="O2000" s="237"/>
      <c r="P2000" s="237"/>
      <c r="Q2000" s="237"/>
      <c r="R2000" s="237"/>
      <c r="S2000" s="237"/>
      <c r="T2000" s="23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39" t="s">
        <v>152</v>
      </c>
      <c r="AU2000" s="239" t="s">
        <v>150</v>
      </c>
      <c r="AV2000" s="13" t="s">
        <v>81</v>
      </c>
      <c r="AW2000" s="13" t="s">
        <v>30</v>
      </c>
      <c r="AX2000" s="13" t="s">
        <v>73</v>
      </c>
      <c r="AY2000" s="239" t="s">
        <v>142</v>
      </c>
    </row>
    <row r="2001" s="14" customFormat="1">
      <c r="A2001" s="14"/>
      <c r="B2001" s="240"/>
      <c r="C2001" s="241"/>
      <c r="D2001" s="231" t="s">
        <v>152</v>
      </c>
      <c r="E2001" s="242" t="s">
        <v>1</v>
      </c>
      <c r="F2001" s="243" t="s">
        <v>200</v>
      </c>
      <c r="G2001" s="241"/>
      <c r="H2001" s="244">
        <v>9.6669999999999998</v>
      </c>
      <c r="I2001" s="245"/>
      <c r="J2001" s="241"/>
      <c r="K2001" s="241"/>
      <c r="L2001" s="246"/>
      <c r="M2001" s="247"/>
      <c r="N2001" s="248"/>
      <c r="O2001" s="248"/>
      <c r="P2001" s="248"/>
      <c r="Q2001" s="248"/>
      <c r="R2001" s="248"/>
      <c r="S2001" s="248"/>
      <c r="T2001" s="249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50" t="s">
        <v>152</v>
      </c>
      <c r="AU2001" s="250" t="s">
        <v>150</v>
      </c>
      <c r="AV2001" s="14" t="s">
        <v>150</v>
      </c>
      <c r="AW2001" s="14" t="s">
        <v>30</v>
      </c>
      <c r="AX2001" s="14" t="s">
        <v>73</v>
      </c>
      <c r="AY2001" s="250" t="s">
        <v>142</v>
      </c>
    </row>
    <row r="2002" s="13" customFormat="1">
      <c r="A2002" s="13"/>
      <c r="B2002" s="229"/>
      <c r="C2002" s="230"/>
      <c r="D2002" s="231" t="s">
        <v>152</v>
      </c>
      <c r="E2002" s="232" t="s">
        <v>1</v>
      </c>
      <c r="F2002" s="233" t="s">
        <v>201</v>
      </c>
      <c r="G2002" s="230"/>
      <c r="H2002" s="232" t="s">
        <v>1</v>
      </c>
      <c r="I2002" s="234"/>
      <c r="J2002" s="230"/>
      <c r="K2002" s="230"/>
      <c r="L2002" s="235"/>
      <c r="M2002" s="236"/>
      <c r="N2002" s="237"/>
      <c r="O2002" s="237"/>
      <c r="P2002" s="237"/>
      <c r="Q2002" s="237"/>
      <c r="R2002" s="237"/>
      <c r="S2002" s="237"/>
      <c r="T2002" s="23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9" t="s">
        <v>152</v>
      </c>
      <c r="AU2002" s="239" t="s">
        <v>150</v>
      </c>
      <c r="AV2002" s="13" t="s">
        <v>81</v>
      </c>
      <c r="AW2002" s="13" t="s">
        <v>30</v>
      </c>
      <c r="AX2002" s="13" t="s">
        <v>73</v>
      </c>
      <c r="AY2002" s="239" t="s">
        <v>142</v>
      </c>
    </row>
    <row r="2003" s="14" customFormat="1">
      <c r="A2003" s="14"/>
      <c r="B2003" s="240"/>
      <c r="C2003" s="241"/>
      <c r="D2003" s="231" t="s">
        <v>152</v>
      </c>
      <c r="E2003" s="242" t="s">
        <v>1</v>
      </c>
      <c r="F2003" s="243" t="s">
        <v>202</v>
      </c>
      <c r="G2003" s="241"/>
      <c r="H2003" s="244">
        <v>4.5069999999999997</v>
      </c>
      <c r="I2003" s="245"/>
      <c r="J2003" s="241"/>
      <c r="K2003" s="241"/>
      <c r="L2003" s="246"/>
      <c r="M2003" s="247"/>
      <c r="N2003" s="248"/>
      <c r="O2003" s="248"/>
      <c r="P2003" s="248"/>
      <c r="Q2003" s="248"/>
      <c r="R2003" s="248"/>
      <c r="S2003" s="248"/>
      <c r="T2003" s="24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50" t="s">
        <v>152</v>
      </c>
      <c r="AU2003" s="250" t="s">
        <v>150</v>
      </c>
      <c r="AV2003" s="14" t="s">
        <v>150</v>
      </c>
      <c r="AW2003" s="14" t="s">
        <v>30</v>
      </c>
      <c r="AX2003" s="14" t="s">
        <v>73</v>
      </c>
      <c r="AY2003" s="250" t="s">
        <v>142</v>
      </c>
    </row>
    <row r="2004" s="13" customFormat="1">
      <c r="A2004" s="13"/>
      <c r="B2004" s="229"/>
      <c r="C2004" s="230"/>
      <c r="D2004" s="231" t="s">
        <v>152</v>
      </c>
      <c r="E2004" s="232" t="s">
        <v>1</v>
      </c>
      <c r="F2004" s="233" t="s">
        <v>203</v>
      </c>
      <c r="G2004" s="230"/>
      <c r="H2004" s="232" t="s">
        <v>1</v>
      </c>
      <c r="I2004" s="234"/>
      <c r="J2004" s="230"/>
      <c r="K2004" s="230"/>
      <c r="L2004" s="235"/>
      <c r="M2004" s="236"/>
      <c r="N2004" s="237"/>
      <c r="O2004" s="237"/>
      <c r="P2004" s="237"/>
      <c r="Q2004" s="237"/>
      <c r="R2004" s="237"/>
      <c r="S2004" s="237"/>
      <c r="T2004" s="238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39" t="s">
        <v>152</v>
      </c>
      <c r="AU2004" s="239" t="s">
        <v>150</v>
      </c>
      <c r="AV2004" s="13" t="s">
        <v>81</v>
      </c>
      <c r="AW2004" s="13" t="s">
        <v>30</v>
      </c>
      <c r="AX2004" s="13" t="s">
        <v>73</v>
      </c>
      <c r="AY2004" s="239" t="s">
        <v>142</v>
      </c>
    </row>
    <row r="2005" s="14" customFormat="1">
      <c r="A2005" s="14"/>
      <c r="B2005" s="240"/>
      <c r="C2005" s="241"/>
      <c r="D2005" s="231" t="s">
        <v>152</v>
      </c>
      <c r="E2005" s="242" t="s">
        <v>1</v>
      </c>
      <c r="F2005" s="243" t="s">
        <v>204</v>
      </c>
      <c r="G2005" s="241"/>
      <c r="H2005" s="244">
        <v>1.5900000000000001</v>
      </c>
      <c r="I2005" s="245"/>
      <c r="J2005" s="241"/>
      <c r="K2005" s="241"/>
      <c r="L2005" s="246"/>
      <c r="M2005" s="247"/>
      <c r="N2005" s="248"/>
      <c r="O2005" s="248"/>
      <c r="P2005" s="248"/>
      <c r="Q2005" s="248"/>
      <c r="R2005" s="248"/>
      <c r="S2005" s="248"/>
      <c r="T2005" s="249"/>
      <c r="U2005" s="14"/>
      <c r="V2005" s="14"/>
      <c r="W2005" s="14"/>
      <c r="X2005" s="14"/>
      <c r="Y2005" s="14"/>
      <c r="Z2005" s="14"/>
      <c r="AA2005" s="14"/>
      <c r="AB2005" s="14"/>
      <c r="AC2005" s="14"/>
      <c r="AD2005" s="14"/>
      <c r="AE2005" s="14"/>
      <c r="AT2005" s="250" t="s">
        <v>152</v>
      </c>
      <c r="AU2005" s="250" t="s">
        <v>150</v>
      </c>
      <c r="AV2005" s="14" t="s">
        <v>150</v>
      </c>
      <c r="AW2005" s="14" t="s">
        <v>30</v>
      </c>
      <c r="AX2005" s="14" t="s">
        <v>73</v>
      </c>
      <c r="AY2005" s="250" t="s">
        <v>142</v>
      </c>
    </row>
    <row r="2006" s="13" customFormat="1">
      <c r="A2006" s="13"/>
      <c r="B2006" s="229"/>
      <c r="C2006" s="230"/>
      <c r="D2006" s="231" t="s">
        <v>152</v>
      </c>
      <c r="E2006" s="232" t="s">
        <v>1</v>
      </c>
      <c r="F2006" s="233" t="s">
        <v>245</v>
      </c>
      <c r="G2006" s="230"/>
      <c r="H2006" s="232" t="s">
        <v>1</v>
      </c>
      <c r="I2006" s="234"/>
      <c r="J2006" s="230"/>
      <c r="K2006" s="230"/>
      <c r="L2006" s="235"/>
      <c r="M2006" s="236"/>
      <c r="N2006" s="237"/>
      <c r="O2006" s="237"/>
      <c r="P2006" s="237"/>
      <c r="Q2006" s="237"/>
      <c r="R2006" s="237"/>
      <c r="S2006" s="237"/>
      <c r="T2006" s="238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39" t="s">
        <v>152</v>
      </c>
      <c r="AU2006" s="239" t="s">
        <v>150</v>
      </c>
      <c r="AV2006" s="13" t="s">
        <v>81</v>
      </c>
      <c r="AW2006" s="13" t="s">
        <v>30</v>
      </c>
      <c r="AX2006" s="13" t="s">
        <v>73</v>
      </c>
      <c r="AY2006" s="239" t="s">
        <v>142</v>
      </c>
    </row>
    <row r="2007" s="13" customFormat="1">
      <c r="A2007" s="13"/>
      <c r="B2007" s="229"/>
      <c r="C2007" s="230"/>
      <c r="D2007" s="231" t="s">
        <v>152</v>
      </c>
      <c r="E2007" s="232" t="s">
        <v>1</v>
      </c>
      <c r="F2007" s="233" t="s">
        <v>189</v>
      </c>
      <c r="G2007" s="230"/>
      <c r="H2007" s="232" t="s">
        <v>1</v>
      </c>
      <c r="I2007" s="234"/>
      <c r="J2007" s="230"/>
      <c r="K2007" s="230"/>
      <c r="L2007" s="235"/>
      <c r="M2007" s="236"/>
      <c r="N2007" s="237"/>
      <c r="O2007" s="237"/>
      <c r="P2007" s="237"/>
      <c r="Q2007" s="237"/>
      <c r="R2007" s="237"/>
      <c r="S2007" s="237"/>
      <c r="T2007" s="238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T2007" s="239" t="s">
        <v>152</v>
      </c>
      <c r="AU2007" s="239" t="s">
        <v>150</v>
      </c>
      <c r="AV2007" s="13" t="s">
        <v>81</v>
      </c>
      <c r="AW2007" s="13" t="s">
        <v>30</v>
      </c>
      <c r="AX2007" s="13" t="s">
        <v>73</v>
      </c>
      <c r="AY2007" s="239" t="s">
        <v>142</v>
      </c>
    </row>
    <row r="2008" s="14" customFormat="1">
      <c r="A2008" s="14"/>
      <c r="B2008" s="240"/>
      <c r="C2008" s="241"/>
      <c r="D2008" s="231" t="s">
        <v>152</v>
      </c>
      <c r="E2008" s="242" t="s">
        <v>1</v>
      </c>
      <c r="F2008" s="243" t="s">
        <v>246</v>
      </c>
      <c r="G2008" s="241"/>
      <c r="H2008" s="244">
        <v>46.070999999999998</v>
      </c>
      <c r="I2008" s="245"/>
      <c r="J2008" s="241"/>
      <c r="K2008" s="241"/>
      <c r="L2008" s="246"/>
      <c r="M2008" s="247"/>
      <c r="N2008" s="248"/>
      <c r="O2008" s="248"/>
      <c r="P2008" s="248"/>
      <c r="Q2008" s="248"/>
      <c r="R2008" s="248"/>
      <c r="S2008" s="248"/>
      <c r="T2008" s="249"/>
      <c r="U2008" s="14"/>
      <c r="V2008" s="14"/>
      <c r="W2008" s="14"/>
      <c r="X2008" s="14"/>
      <c r="Y2008" s="14"/>
      <c r="Z2008" s="14"/>
      <c r="AA2008" s="14"/>
      <c r="AB2008" s="14"/>
      <c r="AC2008" s="14"/>
      <c r="AD2008" s="14"/>
      <c r="AE2008" s="14"/>
      <c r="AT2008" s="250" t="s">
        <v>152</v>
      </c>
      <c r="AU2008" s="250" t="s">
        <v>150</v>
      </c>
      <c r="AV2008" s="14" t="s">
        <v>150</v>
      </c>
      <c r="AW2008" s="14" t="s">
        <v>30</v>
      </c>
      <c r="AX2008" s="14" t="s">
        <v>73</v>
      </c>
      <c r="AY2008" s="250" t="s">
        <v>142</v>
      </c>
    </row>
    <row r="2009" s="13" customFormat="1">
      <c r="A2009" s="13"/>
      <c r="B2009" s="229"/>
      <c r="C2009" s="230"/>
      <c r="D2009" s="231" t="s">
        <v>152</v>
      </c>
      <c r="E2009" s="232" t="s">
        <v>1</v>
      </c>
      <c r="F2009" s="233" t="s">
        <v>191</v>
      </c>
      <c r="G2009" s="230"/>
      <c r="H2009" s="232" t="s">
        <v>1</v>
      </c>
      <c r="I2009" s="234"/>
      <c r="J2009" s="230"/>
      <c r="K2009" s="230"/>
      <c r="L2009" s="235"/>
      <c r="M2009" s="236"/>
      <c r="N2009" s="237"/>
      <c r="O2009" s="237"/>
      <c r="P2009" s="237"/>
      <c r="Q2009" s="237"/>
      <c r="R2009" s="237"/>
      <c r="S2009" s="237"/>
      <c r="T2009" s="238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T2009" s="239" t="s">
        <v>152</v>
      </c>
      <c r="AU2009" s="239" t="s">
        <v>150</v>
      </c>
      <c r="AV2009" s="13" t="s">
        <v>81</v>
      </c>
      <c r="AW2009" s="13" t="s">
        <v>30</v>
      </c>
      <c r="AX2009" s="13" t="s">
        <v>73</v>
      </c>
      <c r="AY2009" s="239" t="s">
        <v>142</v>
      </c>
    </row>
    <row r="2010" s="14" customFormat="1">
      <c r="A2010" s="14"/>
      <c r="B2010" s="240"/>
      <c r="C2010" s="241"/>
      <c r="D2010" s="231" t="s">
        <v>152</v>
      </c>
      <c r="E2010" s="242" t="s">
        <v>1</v>
      </c>
      <c r="F2010" s="243" t="s">
        <v>247</v>
      </c>
      <c r="G2010" s="241"/>
      <c r="H2010" s="244">
        <v>50.104999999999997</v>
      </c>
      <c r="I2010" s="245"/>
      <c r="J2010" s="241"/>
      <c r="K2010" s="241"/>
      <c r="L2010" s="246"/>
      <c r="M2010" s="247"/>
      <c r="N2010" s="248"/>
      <c r="O2010" s="248"/>
      <c r="P2010" s="248"/>
      <c r="Q2010" s="248"/>
      <c r="R2010" s="248"/>
      <c r="S2010" s="248"/>
      <c r="T2010" s="249"/>
      <c r="U2010" s="14"/>
      <c r="V2010" s="14"/>
      <c r="W2010" s="14"/>
      <c r="X2010" s="14"/>
      <c r="Y2010" s="14"/>
      <c r="Z2010" s="14"/>
      <c r="AA2010" s="14"/>
      <c r="AB2010" s="14"/>
      <c r="AC2010" s="14"/>
      <c r="AD2010" s="14"/>
      <c r="AE2010" s="14"/>
      <c r="AT2010" s="250" t="s">
        <v>152</v>
      </c>
      <c r="AU2010" s="250" t="s">
        <v>150</v>
      </c>
      <c r="AV2010" s="14" t="s">
        <v>150</v>
      </c>
      <c r="AW2010" s="14" t="s">
        <v>30</v>
      </c>
      <c r="AX2010" s="14" t="s">
        <v>73</v>
      </c>
      <c r="AY2010" s="250" t="s">
        <v>142</v>
      </c>
    </row>
    <row r="2011" s="14" customFormat="1">
      <c r="A2011" s="14"/>
      <c r="B2011" s="240"/>
      <c r="C2011" s="241"/>
      <c r="D2011" s="231" t="s">
        <v>152</v>
      </c>
      <c r="E2011" s="242" t="s">
        <v>1</v>
      </c>
      <c r="F2011" s="243" t="s">
        <v>248</v>
      </c>
      <c r="G2011" s="241"/>
      <c r="H2011" s="244">
        <v>-1.3999999999999999</v>
      </c>
      <c r="I2011" s="245"/>
      <c r="J2011" s="241"/>
      <c r="K2011" s="241"/>
      <c r="L2011" s="246"/>
      <c r="M2011" s="247"/>
      <c r="N2011" s="248"/>
      <c r="O2011" s="248"/>
      <c r="P2011" s="248"/>
      <c r="Q2011" s="248"/>
      <c r="R2011" s="248"/>
      <c r="S2011" s="248"/>
      <c r="T2011" s="249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50" t="s">
        <v>152</v>
      </c>
      <c r="AU2011" s="250" t="s">
        <v>150</v>
      </c>
      <c r="AV2011" s="14" t="s">
        <v>150</v>
      </c>
      <c r="AW2011" s="14" t="s">
        <v>30</v>
      </c>
      <c r="AX2011" s="14" t="s">
        <v>73</v>
      </c>
      <c r="AY2011" s="250" t="s">
        <v>142</v>
      </c>
    </row>
    <row r="2012" s="13" customFormat="1">
      <c r="A2012" s="13"/>
      <c r="B2012" s="229"/>
      <c r="C2012" s="230"/>
      <c r="D2012" s="231" t="s">
        <v>152</v>
      </c>
      <c r="E2012" s="232" t="s">
        <v>1</v>
      </c>
      <c r="F2012" s="233" t="s">
        <v>193</v>
      </c>
      <c r="G2012" s="230"/>
      <c r="H2012" s="232" t="s">
        <v>1</v>
      </c>
      <c r="I2012" s="234"/>
      <c r="J2012" s="230"/>
      <c r="K2012" s="230"/>
      <c r="L2012" s="235"/>
      <c r="M2012" s="236"/>
      <c r="N2012" s="237"/>
      <c r="O2012" s="237"/>
      <c r="P2012" s="237"/>
      <c r="Q2012" s="237"/>
      <c r="R2012" s="237"/>
      <c r="S2012" s="237"/>
      <c r="T2012" s="238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T2012" s="239" t="s">
        <v>152</v>
      </c>
      <c r="AU2012" s="239" t="s">
        <v>150</v>
      </c>
      <c r="AV2012" s="13" t="s">
        <v>81</v>
      </c>
      <c r="AW2012" s="13" t="s">
        <v>30</v>
      </c>
      <c r="AX2012" s="13" t="s">
        <v>73</v>
      </c>
      <c r="AY2012" s="239" t="s">
        <v>142</v>
      </c>
    </row>
    <row r="2013" s="14" customFormat="1">
      <c r="A2013" s="14"/>
      <c r="B2013" s="240"/>
      <c r="C2013" s="241"/>
      <c r="D2013" s="231" t="s">
        <v>152</v>
      </c>
      <c r="E2013" s="242" t="s">
        <v>1</v>
      </c>
      <c r="F2013" s="243" t="s">
        <v>249</v>
      </c>
      <c r="G2013" s="241"/>
      <c r="H2013" s="244">
        <v>47.619</v>
      </c>
      <c r="I2013" s="245"/>
      <c r="J2013" s="241"/>
      <c r="K2013" s="241"/>
      <c r="L2013" s="246"/>
      <c r="M2013" s="247"/>
      <c r="N2013" s="248"/>
      <c r="O2013" s="248"/>
      <c r="P2013" s="248"/>
      <c r="Q2013" s="248"/>
      <c r="R2013" s="248"/>
      <c r="S2013" s="248"/>
      <c r="T2013" s="249"/>
      <c r="U2013" s="14"/>
      <c r="V2013" s="14"/>
      <c r="W2013" s="14"/>
      <c r="X2013" s="14"/>
      <c r="Y2013" s="14"/>
      <c r="Z2013" s="14"/>
      <c r="AA2013" s="14"/>
      <c r="AB2013" s="14"/>
      <c r="AC2013" s="14"/>
      <c r="AD2013" s="14"/>
      <c r="AE2013" s="14"/>
      <c r="AT2013" s="250" t="s">
        <v>152</v>
      </c>
      <c r="AU2013" s="250" t="s">
        <v>150</v>
      </c>
      <c r="AV2013" s="14" t="s">
        <v>150</v>
      </c>
      <c r="AW2013" s="14" t="s">
        <v>30</v>
      </c>
      <c r="AX2013" s="14" t="s">
        <v>73</v>
      </c>
      <c r="AY2013" s="250" t="s">
        <v>142</v>
      </c>
    </row>
    <row r="2014" s="14" customFormat="1">
      <c r="A2014" s="14"/>
      <c r="B2014" s="240"/>
      <c r="C2014" s="241"/>
      <c r="D2014" s="231" t="s">
        <v>152</v>
      </c>
      <c r="E2014" s="242" t="s">
        <v>1</v>
      </c>
      <c r="F2014" s="243" t="s">
        <v>250</v>
      </c>
      <c r="G2014" s="241"/>
      <c r="H2014" s="244">
        <v>-6.7359999999999998</v>
      </c>
      <c r="I2014" s="245"/>
      <c r="J2014" s="241"/>
      <c r="K2014" s="241"/>
      <c r="L2014" s="246"/>
      <c r="M2014" s="247"/>
      <c r="N2014" s="248"/>
      <c r="O2014" s="248"/>
      <c r="P2014" s="248"/>
      <c r="Q2014" s="248"/>
      <c r="R2014" s="248"/>
      <c r="S2014" s="248"/>
      <c r="T2014" s="249"/>
      <c r="U2014" s="14"/>
      <c r="V2014" s="14"/>
      <c r="W2014" s="14"/>
      <c r="X2014" s="14"/>
      <c r="Y2014" s="14"/>
      <c r="Z2014" s="14"/>
      <c r="AA2014" s="14"/>
      <c r="AB2014" s="14"/>
      <c r="AC2014" s="14"/>
      <c r="AD2014" s="14"/>
      <c r="AE2014" s="14"/>
      <c r="AT2014" s="250" t="s">
        <v>152</v>
      </c>
      <c r="AU2014" s="250" t="s">
        <v>150</v>
      </c>
      <c r="AV2014" s="14" t="s">
        <v>150</v>
      </c>
      <c r="AW2014" s="14" t="s">
        <v>30</v>
      </c>
      <c r="AX2014" s="14" t="s">
        <v>73</v>
      </c>
      <c r="AY2014" s="250" t="s">
        <v>142</v>
      </c>
    </row>
    <row r="2015" s="13" customFormat="1">
      <c r="A2015" s="13"/>
      <c r="B2015" s="229"/>
      <c r="C2015" s="230"/>
      <c r="D2015" s="231" t="s">
        <v>152</v>
      </c>
      <c r="E2015" s="232" t="s">
        <v>1</v>
      </c>
      <c r="F2015" s="233" t="s">
        <v>195</v>
      </c>
      <c r="G2015" s="230"/>
      <c r="H2015" s="232" t="s">
        <v>1</v>
      </c>
      <c r="I2015" s="234"/>
      <c r="J2015" s="230"/>
      <c r="K2015" s="230"/>
      <c r="L2015" s="235"/>
      <c r="M2015" s="236"/>
      <c r="N2015" s="237"/>
      <c r="O2015" s="237"/>
      <c r="P2015" s="237"/>
      <c r="Q2015" s="237"/>
      <c r="R2015" s="237"/>
      <c r="S2015" s="237"/>
      <c r="T2015" s="238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39" t="s">
        <v>152</v>
      </c>
      <c r="AU2015" s="239" t="s">
        <v>150</v>
      </c>
      <c r="AV2015" s="13" t="s">
        <v>81</v>
      </c>
      <c r="AW2015" s="13" t="s">
        <v>30</v>
      </c>
      <c r="AX2015" s="13" t="s">
        <v>73</v>
      </c>
      <c r="AY2015" s="239" t="s">
        <v>142</v>
      </c>
    </row>
    <row r="2016" s="14" customFormat="1">
      <c r="A2016" s="14"/>
      <c r="B2016" s="240"/>
      <c r="C2016" s="241"/>
      <c r="D2016" s="231" t="s">
        <v>152</v>
      </c>
      <c r="E2016" s="242" t="s">
        <v>1</v>
      </c>
      <c r="F2016" s="243" t="s">
        <v>1798</v>
      </c>
      <c r="G2016" s="241"/>
      <c r="H2016" s="244">
        <v>24.558</v>
      </c>
      <c r="I2016" s="245"/>
      <c r="J2016" s="241"/>
      <c r="K2016" s="241"/>
      <c r="L2016" s="246"/>
      <c r="M2016" s="247"/>
      <c r="N2016" s="248"/>
      <c r="O2016" s="248"/>
      <c r="P2016" s="248"/>
      <c r="Q2016" s="248"/>
      <c r="R2016" s="248"/>
      <c r="S2016" s="248"/>
      <c r="T2016" s="249"/>
      <c r="U2016" s="14"/>
      <c r="V2016" s="14"/>
      <c r="W2016" s="14"/>
      <c r="X2016" s="14"/>
      <c r="Y2016" s="14"/>
      <c r="Z2016" s="14"/>
      <c r="AA2016" s="14"/>
      <c r="AB2016" s="14"/>
      <c r="AC2016" s="14"/>
      <c r="AD2016" s="14"/>
      <c r="AE2016" s="14"/>
      <c r="AT2016" s="250" t="s">
        <v>152</v>
      </c>
      <c r="AU2016" s="250" t="s">
        <v>150</v>
      </c>
      <c r="AV2016" s="14" t="s">
        <v>150</v>
      </c>
      <c r="AW2016" s="14" t="s">
        <v>30</v>
      </c>
      <c r="AX2016" s="14" t="s">
        <v>73</v>
      </c>
      <c r="AY2016" s="250" t="s">
        <v>142</v>
      </c>
    </row>
    <row r="2017" s="13" customFormat="1">
      <c r="A2017" s="13"/>
      <c r="B2017" s="229"/>
      <c r="C2017" s="230"/>
      <c r="D2017" s="231" t="s">
        <v>152</v>
      </c>
      <c r="E2017" s="232" t="s">
        <v>1</v>
      </c>
      <c r="F2017" s="233" t="s">
        <v>197</v>
      </c>
      <c r="G2017" s="230"/>
      <c r="H2017" s="232" t="s">
        <v>1</v>
      </c>
      <c r="I2017" s="234"/>
      <c r="J2017" s="230"/>
      <c r="K2017" s="230"/>
      <c r="L2017" s="235"/>
      <c r="M2017" s="236"/>
      <c r="N2017" s="237"/>
      <c r="O2017" s="237"/>
      <c r="P2017" s="237"/>
      <c r="Q2017" s="237"/>
      <c r="R2017" s="237"/>
      <c r="S2017" s="237"/>
      <c r="T2017" s="238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T2017" s="239" t="s">
        <v>152</v>
      </c>
      <c r="AU2017" s="239" t="s">
        <v>150</v>
      </c>
      <c r="AV2017" s="13" t="s">
        <v>81</v>
      </c>
      <c r="AW2017" s="13" t="s">
        <v>30</v>
      </c>
      <c r="AX2017" s="13" t="s">
        <v>73</v>
      </c>
      <c r="AY2017" s="239" t="s">
        <v>142</v>
      </c>
    </row>
    <row r="2018" s="14" customFormat="1">
      <c r="A2018" s="14"/>
      <c r="B2018" s="240"/>
      <c r="C2018" s="241"/>
      <c r="D2018" s="231" t="s">
        <v>152</v>
      </c>
      <c r="E2018" s="242" t="s">
        <v>1</v>
      </c>
      <c r="F2018" s="243" t="s">
        <v>252</v>
      </c>
      <c r="G2018" s="241"/>
      <c r="H2018" s="244">
        <v>19.891999999999999</v>
      </c>
      <c r="I2018" s="245"/>
      <c r="J2018" s="241"/>
      <c r="K2018" s="241"/>
      <c r="L2018" s="246"/>
      <c r="M2018" s="247"/>
      <c r="N2018" s="248"/>
      <c r="O2018" s="248"/>
      <c r="P2018" s="248"/>
      <c r="Q2018" s="248"/>
      <c r="R2018" s="248"/>
      <c r="S2018" s="248"/>
      <c r="T2018" s="249"/>
      <c r="U2018" s="14"/>
      <c r="V2018" s="14"/>
      <c r="W2018" s="14"/>
      <c r="X2018" s="14"/>
      <c r="Y2018" s="14"/>
      <c r="Z2018" s="14"/>
      <c r="AA2018" s="14"/>
      <c r="AB2018" s="14"/>
      <c r="AC2018" s="14"/>
      <c r="AD2018" s="14"/>
      <c r="AE2018" s="14"/>
      <c r="AT2018" s="250" t="s">
        <v>152</v>
      </c>
      <c r="AU2018" s="250" t="s">
        <v>150</v>
      </c>
      <c r="AV2018" s="14" t="s">
        <v>150</v>
      </c>
      <c r="AW2018" s="14" t="s">
        <v>30</v>
      </c>
      <c r="AX2018" s="14" t="s">
        <v>73</v>
      </c>
      <c r="AY2018" s="250" t="s">
        <v>142</v>
      </c>
    </row>
    <row r="2019" s="13" customFormat="1">
      <c r="A2019" s="13"/>
      <c r="B2019" s="229"/>
      <c r="C2019" s="230"/>
      <c r="D2019" s="231" t="s">
        <v>152</v>
      </c>
      <c r="E2019" s="232" t="s">
        <v>1</v>
      </c>
      <c r="F2019" s="233" t="s">
        <v>199</v>
      </c>
      <c r="G2019" s="230"/>
      <c r="H2019" s="232" t="s">
        <v>1</v>
      </c>
      <c r="I2019" s="234"/>
      <c r="J2019" s="230"/>
      <c r="K2019" s="230"/>
      <c r="L2019" s="235"/>
      <c r="M2019" s="236"/>
      <c r="N2019" s="237"/>
      <c r="O2019" s="237"/>
      <c r="P2019" s="237"/>
      <c r="Q2019" s="237"/>
      <c r="R2019" s="237"/>
      <c r="S2019" s="237"/>
      <c r="T2019" s="238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39" t="s">
        <v>152</v>
      </c>
      <c r="AU2019" s="239" t="s">
        <v>150</v>
      </c>
      <c r="AV2019" s="13" t="s">
        <v>81</v>
      </c>
      <c r="AW2019" s="13" t="s">
        <v>30</v>
      </c>
      <c r="AX2019" s="13" t="s">
        <v>73</v>
      </c>
      <c r="AY2019" s="239" t="s">
        <v>142</v>
      </c>
    </row>
    <row r="2020" s="14" customFormat="1">
      <c r="A2020" s="14"/>
      <c r="B2020" s="240"/>
      <c r="C2020" s="241"/>
      <c r="D2020" s="231" t="s">
        <v>152</v>
      </c>
      <c r="E2020" s="242" t="s">
        <v>1</v>
      </c>
      <c r="F2020" s="243" t="s">
        <v>253</v>
      </c>
      <c r="G2020" s="241"/>
      <c r="H2020" s="244">
        <v>37.828000000000003</v>
      </c>
      <c r="I2020" s="245"/>
      <c r="J2020" s="241"/>
      <c r="K2020" s="241"/>
      <c r="L2020" s="246"/>
      <c r="M2020" s="247"/>
      <c r="N2020" s="248"/>
      <c r="O2020" s="248"/>
      <c r="P2020" s="248"/>
      <c r="Q2020" s="248"/>
      <c r="R2020" s="248"/>
      <c r="S2020" s="248"/>
      <c r="T2020" s="249"/>
      <c r="U2020" s="14"/>
      <c r="V2020" s="14"/>
      <c r="W2020" s="14"/>
      <c r="X2020" s="14"/>
      <c r="Y2020" s="14"/>
      <c r="Z2020" s="14"/>
      <c r="AA2020" s="14"/>
      <c r="AB2020" s="14"/>
      <c r="AC2020" s="14"/>
      <c r="AD2020" s="14"/>
      <c r="AE2020" s="14"/>
      <c r="AT2020" s="250" t="s">
        <v>152</v>
      </c>
      <c r="AU2020" s="250" t="s">
        <v>150</v>
      </c>
      <c r="AV2020" s="14" t="s">
        <v>150</v>
      </c>
      <c r="AW2020" s="14" t="s">
        <v>30</v>
      </c>
      <c r="AX2020" s="14" t="s">
        <v>73</v>
      </c>
      <c r="AY2020" s="250" t="s">
        <v>142</v>
      </c>
    </row>
    <row r="2021" s="13" customFormat="1">
      <c r="A2021" s="13"/>
      <c r="B2021" s="229"/>
      <c r="C2021" s="230"/>
      <c r="D2021" s="231" t="s">
        <v>152</v>
      </c>
      <c r="E2021" s="232" t="s">
        <v>1</v>
      </c>
      <c r="F2021" s="233" t="s">
        <v>201</v>
      </c>
      <c r="G2021" s="230"/>
      <c r="H2021" s="232" t="s">
        <v>1</v>
      </c>
      <c r="I2021" s="234"/>
      <c r="J2021" s="230"/>
      <c r="K2021" s="230"/>
      <c r="L2021" s="235"/>
      <c r="M2021" s="236"/>
      <c r="N2021" s="237"/>
      <c r="O2021" s="237"/>
      <c r="P2021" s="237"/>
      <c r="Q2021" s="237"/>
      <c r="R2021" s="237"/>
      <c r="S2021" s="237"/>
      <c r="T2021" s="238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T2021" s="239" t="s">
        <v>152</v>
      </c>
      <c r="AU2021" s="239" t="s">
        <v>150</v>
      </c>
      <c r="AV2021" s="13" t="s">
        <v>81</v>
      </c>
      <c r="AW2021" s="13" t="s">
        <v>30</v>
      </c>
      <c r="AX2021" s="13" t="s">
        <v>73</v>
      </c>
      <c r="AY2021" s="239" t="s">
        <v>142</v>
      </c>
    </row>
    <row r="2022" s="14" customFormat="1">
      <c r="A2022" s="14"/>
      <c r="B2022" s="240"/>
      <c r="C2022" s="241"/>
      <c r="D2022" s="231" t="s">
        <v>152</v>
      </c>
      <c r="E2022" s="242" t="s">
        <v>1</v>
      </c>
      <c r="F2022" s="243" t="s">
        <v>254</v>
      </c>
      <c r="G2022" s="241"/>
      <c r="H2022" s="244">
        <v>28.436</v>
      </c>
      <c r="I2022" s="245"/>
      <c r="J2022" s="241"/>
      <c r="K2022" s="241"/>
      <c r="L2022" s="246"/>
      <c r="M2022" s="247"/>
      <c r="N2022" s="248"/>
      <c r="O2022" s="248"/>
      <c r="P2022" s="248"/>
      <c r="Q2022" s="248"/>
      <c r="R2022" s="248"/>
      <c r="S2022" s="248"/>
      <c r="T2022" s="249"/>
      <c r="U2022" s="14"/>
      <c r="V2022" s="14"/>
      <c r="W2022" s="14"/>
      <c r="X2022" s="14"/>
      <c r="Y2022" s="14"/>
      <c r="Z2022" s="14"/>
      <c r="AA2022" s="14"/>
      <c r="AB2022" s="14"/>
      <c r="AC2022" s="14"/>
      <c r="AD2022" s="14"/>
      <c r="AE2022" s="14"/>
      <c r="AT2022" s="250" t="s">
        <v>152</v>
      </c>
      <c r="AU2022" s="250" t="s">
        <v>150</v>
      </c>
      <c r="AV2022" s="14" t="s">
        <v>150</v>
      </c>
      <c r="AW2022" s="14" t="s">
        <v>30</v>
      </c>
      <c r="AX2022" s="14" t="s">
        <v>73</v>
      </c>
      <c r="AY2022" s="250" t="s">
        <v>142</v>
      </c>
    </row>
    <row r="2023" s="14" customFormat="1">
      <c r="A2023" s="14"/>
      <c r="B2023" s="240"/>
      <c r="C2023" s="241"/>
      <c r="D2023" s="231" t="s">
        <v>152</v>
      </c>
      <c r="E2023" s="242" t="s">
        <v>1</v>
      </c>
      <c r="F2023" s="243" t="s">
        <v>255</v>
      </c>
      <c r="G2023" s="241"/>
      <c r="H2023" s="244">
        <v>2.8239999999999998</v>
      </c>
      <c r="I2023" s="245"/>
      <c r="J2023" s="241"/>
      <c r="K2023" s="241"/>
      <c r="L2023" s="246"/>
      <c r="M2023" s="247"/>
      <c r="N2023" s="248"/>
      <c r="O2023" s="248"/>
      <c r="P2023" s="248"/>
      <c r="Q2023" s="248"/>
      <c r="R2023" s="248"/>
      <c r="S2023" s="248"/>
      <c r="T2023" s="249"/>
      <c r="U2023" s="14"/>
      <c r="V2023" s="14"/>
      <c r="W2023" s="14"/>
      <c r="X2023" s="14"/>
      <c r="Y2023" s="14"/>
      <c r="Z2023" s="14"/>
      <c r="AA2023" s="14"/>
      <c r="AB2023" s="14"/>
      <c r="AC2023" s="14"/>
      <c r="AD2023" s="14"/>
      <c r="AE2023" s="14"/>
      <c r="AT2023" s="250" t="s">
        <v>152</v>
      </c>
      <c r="AU2023" s="250" t="s">
        <v>150</v>
      </c>
      <c r="AV2023" s="14" t="s">
        <v>150</v>
      </c>
      <c r="AW2023" s="14" t="s">
        <v>30</v>
      </c>
      <c r="AX2023" s="14" t="s">
        <v>73</v>
      </c>
      <c r="AY2023" s="250" t="s">
        <v>142</v>
      </c>
    </row>
    <row r="2024" s="13" customFormat="1">
      <c r="A2024" s="13"/>
      <c r="B2024" s="229"/>
      <c r="C2024" s="230"/>
      <c r="D2024" s="231" t="s">
        <v>152</v>
      </c>
      <c r="E2024" s="232" t="s">
        <v>1</v>
      </c>
      <c r="F2024" s="233" t="s">
        <v>203</v>
      </c>
      <c r="G2024" s="230"/>
      <c r="H2024" s="232" t="s">
        <v>1</v>
      </c>
      <c r="I2024" s="234"/>
      <c r="J2024" s="230"/>
      <c r="K2024" s="230"/>
      <c r="L2024" s="235"/>
      <c r="M2024" s="236"/>
      <c r="N2024" s="237"/>
      <c r="O2024" s="237"/>
      <c r="P2024" s="237"/>
      <c r="Q2024" s="237"/>
      <c r="R2024" s="237"/>
      <c r="S2024" s="237"/>
      <c r="T2024" s="238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T2024" s="239" t="s">
        <v>152</v>
      </c>
      <c r="AU2024" s="239" t="s">
        <v>150</v>
      </c>
      <c r="AV2024" s="13" t="s">
        <v>81</v>
      </c>
      <c r="AW2024" s="13" t="s">
        <v>30</v>
      </c>
      <c r="AX2024" s="13" t="s">
        <v>73</v>
      </c>
      <c r="AY2024" s="239" t="s">
        <v>142</v>
      </c>
    </row>
    <row r="2025" s="14" customFormat="1">
      <c r="A2025" s="14"/>
      <c r="B2025" s="240"/>
      <c r="C2025" s="241"/>
      <c r="D2025" s="231" t="s">
        <v>152</v>
      </c>
      <c r="E2025" s="242" t="s">
        <v>1</v>
      </c>
      <c r="F2025" s="243" t="s">
        <v>256</v>
      </c>
      <c r="G2025" s="241"/>
      <c r="H2025" s="244">
        <v>15.51</v>
      </c>
      <c r="I2025" s="245"/>
      <c r="J2025" s="241"/>
      <c r="K2025" s="241"/>
      <c r="L2025" s="246"/>
      <c r="M2025" s="247"/>
      <c r="N2025" s="248"/>
      <c r="O2025" s="248"/>
      <c r="P2025" s="248"/>
      <c r="Q2025" s="248"/>
      <c r="R2025" s="248"/>
      <c r="S2025" s="248"/>
      <c r="T2025" s="249"/>
      <c r="U2025" s="14"/>
      <c r="V2025" s="14"/>
      <c r="W2025" s="14"/>
      <c r="X2025" s="14"/>
      <c r="Y2025" s="14"/>
      <c r="Z2025" s="14"/>
      <c r="AA2025" s="14"/>
      <c r="AB2025" s="14"/>
      <c r="AC2025" s="14"/>
      <c r="AD2025" s="14"/>
      <c r="AE2025" s="14"/>
      <c r="AT2025" s="250" t="s">
        <v>152</v>
      </c>
      <c r="AU2025" s="250" t="s">
        <v>150</v>
      </c>
      <c r="AV2025" s="14" t="s">
        <v>150</v>
      </c>
      <c r="AW2025" s="14" t="s">
        <v>30</v>
      </c>
      <c r="AX2025" s="14" t="s">
        <v>73</v>
      </c>
      <c r="AY2025" s="250" t="s">
        <v>142</v>
      </c>
    </row>
    <row r="2026" s="13" customFormat="1">
      <c r="A2026" s="13"/>
      <c r="B2026" s="229"/>
      <c r="C2026" s="230"/>
      <c r="D2026" s="231" t="s">
        <v>152</v>
      </c>
      <c r="E2026" s="232" t="s">
        <v>1</v>
      </c>
      <c r="F2026" s="233" t="s">
        <v>257</v>
      </c>
      <c r="G2026" s="230"/>
      <c r="H2026" s="232" t="s">
        <v>1</v>
      </c>
      <c r="I2026" s="234"/>
      <c r="J2026" s="230"/>
      <c r="K2026" s="230"/>
      <c r="L2026" s="235"/>
      <c r="M2026" s="236"/>
      <c r="N2026" s="237"/>
      <c r="O2026" s="237"/>
      <c r="P2026" s="237"/>
      <c r="Q2026" s="237"/>
      <c r="R2026" s="237"/>
      <c r="S2026" s="237"/>
      <c r="T2026" s="238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39" t="s">
        <v>152</v>
      </c>
      <c r="AU2026" s="239" t="s">
        <v>150</v>
      </c>
      <c r="AV2026" s="13" t="s">
        <v>81</v>
      </c>
      <c r="AW2026" s="13" t="s">
        <v>30</v>
      </c>
      <c r="AX2026" s="13" t="s">
        <v>73</v>
      </c>
      <c r="AY2026" s="239" t="s">
        <v>142</v>
      </c>
    </row>
    <row r="2027" s="13" customFormat="1">
      <c r="A2027" s="13"/>
      <c r="B2027" s="229"/>
      <c r="C2027" s="230"/>
      <c r="D2027" s="231" t="s">
        <v>152</v>
      </c>
      <c r="E2027" s="232" t="s">
        <v>1</v>
      </c>
      <c r="F2027" s="233" t="s">
        <v>193</v>
      </c>
      <c r="G2027" s="230"/>
      <c r="H2027" s="232" t="s">
        <v>1</v>
      </c>
      <c r="I2027" s="234"/>
      <c r="J2027" s="230"/>
      <c r="K2027" s="230"/>
      <c r="L2027" s="235"/>
      <c r="M2027" s="236"/>
      <c r="N2027" s="237"/>
      <c r="O2027" s="237"/>
      <c r="P2027" s="237"/>
      <c r="Q2027" s="237"/>
      <c r="R2027" s="237"/>
      <c r="S2027" s="237"/>
      <c r="T2027" s="238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39" t="s">
        <v>152</v>
      </c>
      <c r="AU2027" s="239" t="s">
        <v>150</v>
      </c>
      <c r="AV2027" s="13" t="s">
        <v>81</v>
      </c>
      <c r="AW2027" s="13" t="s">
        <v>30</v>
      </c>
      <c r="AX2027" s="13" t="s">
        <v>73</v>
      </c>
      <c r="AY2027" s="239" t="s">
        <v>142</v>
      </c>
    </row>
    <row r="2028" s="14" customFormat="1">
      <c r="A2028" s="14"/>
      <c r="B2028" s="240"/>
      <c r="C2028" s="241"/>
      <c r="D2028" s="231" t="s">
        <v>152</v>
      </c>
      <c r="E2028" s="242" t="s">
        <v>1</v>
      </c>
      <c r="F2028" s="243" t="s">
        <v>73</v>
      </c>
      <c r="G2028" s="241"/>
      <c r="H2028" s="244">
        <v>0</v>
      </c>
      <c r="I2028" s="245"/>
      <c r="J2028" s="241"/>
      <c r="K2028" s="241"/>
      <c r="L2028" s="246"/>
      <c r="M2028" s="247"/>
      <c r="N2028" s="248"/>
      <c r="O2028" s="248"/>
      <c r="P2028" s="248"/>
      <c r="Q2028" s="248"/>
      <c r="R2028" s="248"/>
      <c r="S2028" s="248"/>
      <c r="T2028" s="249"/>
      <c r="U2028" s="14"/>
      <c r="V2028" s="14"/>
      <c r="W2028" s="14"/>
      <c r="X2028" s="14"/>
      <c r="Y2028" s="14"/>
      <c r="Z2028" s="14"/>
      <c r="AA2028" s="14"/>
      <c r="AB2028" s="14"/>
      <c r="AC2028" s="14"/>
      <c r="AD2028" s="14"/>
      <c r="AE2028" s="14"/>
      <c r="AT2028" s="250" t="s">
        <v>152</v>
      </c>
      <c r="AU2028" s="250" t="s">
        <v>150</v>
      </c>
      <c r="AV2028" s="14" t="s">
        <v>150</v>
      </c>
      <c r="AW2028" s="14" t="s">
        <v>30</v>
      </c>
      <c r="AX2028" s="14" t="s">
        <v>73</v>
      </c>
      <c r="AY2028" s="250" t="s">
        <v>142</v>
      </c>
    </row>
    <row r="2029" s="13" customFormat="1">
      <c r="A2029" s="13"/>
      <c r="B2029" s="229"/>
      <c r="C2029" s="230"/>
      <c r="D2029" s="231" t="s">
        <v>152</v>
      </c>
      <c r="E2029" s="232" t="s">
        <v>1</v>
      </c>
      <c r="F2029" s="233" t="s">
        <v>201</v>
      </c>
      <c r="G2029" s="230"/>
      <c r="H2029" s="232" t="s">
        <v>1</v>
      </c>
      <c r="I2029" s="234"/>
      <c r="J2029" s="230"/>
      <c r="K2029" s="230"/>
      <c r="L2029" s="235"/>
      <c r="M2029" s="236"/>
      <c r="N2029" s="237"/>
      <c r="O2029" s="237"/>
      <c r="P2029" s="237"/>
      <c r="Q2029" s="237"/>
      <c r="R2029" s="237"/>
      <c r="S2029" s="237"/>
      <c r="T2029" s="238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39" t="s">
        <v>152</v>
      </c>
      <c r="AU2029" s="239" t="s">
        <v>150</v>
      </c>
      <c r="AV2029" s="13" t="s">
        <v>81</v>
      </c>
      <c r="AW2029" s="13" t="s">
        <v>30</v>
      </c>
      <c r="AX2029" s="13" t="s">
        <v>73</v>
      </c>
      <c r="AY2029" s="239" t="s">
        <v>142</v>
      </c>
    </row>
    <row r="2030" s="14" customFormat="1">
      <c r="A2030" s="14"/>
      <c r="B2030" s="240"/>
      <c r="C2030" s="241"/>
      <c r="D2030" s="231" t="s">
        <v>152</v>
      </c>
      <c r="E2030" s="242" t="s">
        <v>1</v>
      </c>
      <c r="F2030" s="243" t="s">
        <v>1735</v>
      </c>
      <c r="G2030" s="241"/>
      <c r="H2030" s="244">
        <v>-21.396000000000001</v>
      </c>
      <c r="I2030" s="245"/>
      <c r="J2030" s="241"/>
      <c r="K2030" s="241"/>
      <c r="L2030" s="246"/>
      <c r="M2030" s="247"/>
      <c r="N2030" s="248"/>
      <c r="O2030" s="248"/>
      <c r="P2030" s="248"/>
      <c r="Q2030" s="248"/>
      <c r="R2030" s="248"/>
      <c r="S2030" s="248"/>
      <c r="T2030" s="249"/>
      <c r="U2030" s="14"/>
      <c r="V2030" s="14"/>
      <c r="W2030" s="14"/>
      <c r="X2030" s="14"/>
      <c r="Y2030" s="14"/>
      <c r="Z2030" s="14"/>
      <c r="AA2030" s="14"/>
      <c r="AB2030" s="14"/>
      <c r="AC2030" s="14"/>
      <c r="AD2030" s="14"/>
      <c r="AE2030" s="14"/>
      <c r="AT2030" s="250" t="s">
        <v>152</v>
      </c>
      <c r="AU2030" s="250" t="s">
        <v>150</v>
      </c>
      <c r="AV2030" s="14" t="s">
        <v>150</v>
      </c>
      <c r="AW2030" s="14" t="s">
        <v>30</v>
      </c>
      <c r="AX2030" s="14" t="s">
        <v>73</v>
      </c>
      <c r="AY2030" s="250" t="s">
        <v>142</v>
      </c>
    </row>
    <row r="2031" s="14" customFormat="1">
      <c r="A2031" s="14"/>
      <c r="B2031" s="240"/>
      <c r="C2031" s="241"/>
      <c r="D2031" s="231" t="s">
        <v>152</v>
      </c>
      <c r="E2031" s="242" t="s">
        <v>1</v>
      </c>
      <c r="F2031" s="243" t="s">
        <v>1736</v>
      </c>
      <c r="G2031" s="241"/>
      <c r="H2031" s="244">
        <v>1.8740000000000001</v>
      </c>
      <c r="I2031" s="245"/>
      <c r="J2031" s="241"/>
      <c r="K2031" s="241"/>
      <c r="L2031" s="246"/>
      <c r="M2031" s="247"/>
      <c r="N2031" s="248"/>
      <c r="O2031" s="248"/>
      <c r="P2031" s="248"/>
      <c r="Q2031" s="248"/>
      <c r="R2031" s="248"/>
      <c r="S2031" s="248"/>
      <c r="T2031" s="249"/>
      <c r="U2031" s="14"/>
      <c r="V2031" s="14"/>
      <c r="W2031" s="14"/>
      <c r="X2031" s="14"/>
      <c r="Y2031" s="14"/>
      <c r="Z2031" s="14"/>
      <c r="AA2031" s="14"/>
      <c r="AB2031" s="14"/>
      <c r="AC2031" s="14"/>
      <c r="AD2031" s="14"/>
      <c r="AE2031" s="14"/>
      <c r="AT2031" s="250" t="s">
        <v>152</v>
      </c>
      <c r="AU2031" s="250" t="s">
        <v>150</v>
      </c>
      <c r="AV2031" s="14" t="s">
        <v>150</v>
      </c>
      <c r="AW2031" s="14" t="s">
        <v>30</v>
      </c>
      <c r="AX2031" s="14" t="s">
        <v>73</v>
      </c>
      <c r="AY2031" s="250" t="s">
        <v>142</v>
      </c>
    </row>
    <row r="2032" s="13" customFormat="1">
      <c r="A2032" s="13"/>
      <c r="B2032" s="229"/>
      <c r="C2032" s="230"/>
      <c r="D2032" s="231" t="s">
        <v>152</v>
      </c>
      <c r="E2032" s="232" t="s">
        <v>1</v>
      </c>
      <c r="F2032" s="233" t="s">
        <v>203</v>
      </c>
      <c r="G2032" s="230"/>
      <c r="H2032" s="232" t="s">
        <v>1</v>
      </c>
      <c r="I2032" s="234"/>
      <c r="J2032" s="230"/>
      <c r="K2032" s="230"/>
      <c r="L2032" s="235"/>
      <c r="M2032" s="236"/>
      <c r="N2032" s="237"/>
      <c r="O2032" s="237"/>
      <c r="P2032" s="237"/>
      <c r="Q2032" s="237"/>
      <c r="R2032" s="237"/>
      <c r="S2032" s="237"/>
      <c r="T2032" s="238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39" t="s">
        <v>152</v>
      </c>
      <c r="AU2032" s="239" t="s">
        <v>150</v>
      </c>
      <c r="AV2032" s="13" t="s">
        <v>81</v>
      </c>
      <c r="AW2032" s="13" t="s">
        <v>30</v>
      </c>
      <c r="AX2032" s="13" t="s">
        <v>73</v>
      </c>
      <c r="AY2032" s="239" t="s">
        <v>142</v>
      </c>
    </row>
    <row r="2033" s="14" customFormat="1">
      <c r="A2033" s="14"/>
      <c r="B2033" s="240"/>
      <c r="C2033" s="241"/>
      <c r="D2033" s="231" t="s">
        <v>152</v>
      </c>
      <c r="E2033" s="242" t="s">
        <v>1</v>
      </c>
      <c r="F2033" s="243" t="s">
        <v>1737</v>
      </c>
      <c r="G2033" s="241"/>
      <c r="H2033" s="244">
        <v>-8.9909999999999997</v>
      </c>
      <c r="I2033" s="245"/>
      <c r="J2033" s="241"/>
      <c r="K2033" s="241"/>
      <c r="L2033" s="246"/>
      <c r="M2033" s="247"/>
      <c r="N2033" s="248"/>
      <c r="O2033" s="248"/>
      <c r="P2033" s="248"/>
      <c r="Q2033" s="248"/>
      <c r="R2033" s="248"/>
      <c r="S2033" s="248"/>
      <c r="T2033" s="249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50" t="s">
        <v>152</v>
      </c>
      <c r="AU2033" s="250" t="s">
        <v>150</v>
      </c>
      <c r="AV2033" s="14" t="s">
        <v>150</v>
      </c>
      <c r="AW2033" s="14" t="s">
        <v>30</v>
      </c>
      <c r="AX2033" s="14" t="s">
        <v>73</v>
      </c>
      <c r="AY2033" s="250" t="s">
        <v>142</v>
      </c>
    </row>
    <row r="2034" s="15" customFormat="1">
      <c r="A2034" s="15"/>
      <c r="B2034" s="262"/>
      <c r="C2034" s="263"/>
      <c r="D2034" s="231" t="s">
        <v>152</v>
      </c>
      <c r="E2034" s="264" t="s">
        <v>1</v>
      </c>
      <c r="F2034" s="265" t="s">
        <v>173</v>
      </c>
      <c r="G2034" s="263"/>
      <c r="H2034" s="266">
        <v>309.005</v>
      </c>
      <c r="I2034" s="267"/>
      <c r="J2034" s="263"/>
      <c r="K2034" s="263"/>
      <c r="L2034" s="268"/>
      <c r="M2034" s="269"/>
      <c r="N2034" s="270"/>
      <c r="O2034" s="270"/>
      <c r="P2034" s="270"/>
      <c r="Q2034" s="270"/>
      <c r="R2034" s="270"/>
      <c r="S2034" s="270"/>
      <c r="T2034" s="271"/>
      <c r="U2034" s="15"/>
      <c r="V2034" s="15"/>
      <c r="W2034" s="15"/>
      <c r="X2034" s="15"/>
      <c r="Y2034" s="15"/>
      <c r="Z2034" s="15"/>
      <c r="AA2034" s="15"/>
      <c r="AB2034" s="15"/>
      <c r="AC2034" s="15"/>
      <c r="AD2034" s="15"/>
      <c r="AE2034" s="15"/>
      <c r="AT2034" s="272" t="s">
        <v>152</v>
      </c>
      <c r="AU2034" s="272" t="s">
        <v>150</v>
      </c>
      <c r="AV2034" s="15" t="s">
        <v>149</v>
      </c>
      <c r="AW2034" s="15" t="s">
        <v>30</v>
      </c>
      <c r="AX2034" s="15" t="s">
        <v>81</v>
      </c>
      <c r="AY2034" s="272" t="s">
        <v>142</v>
      </c>
    </row>
    <row r="2035" s="2" customFormat="1" ht="24.15" customHeight="1">
      <c r="A2035" s="38"/>
      <c r="B2035" s="39"/>
      <c r="C2035" s="215" t="s">
        <v>1803</v>
      </c>
      <c r="D2035" s="215" t="s">
        <v>145</v>
      </c>
      <c r="E2035" s="216" t="s">
        <v>1804</v>
      </c>
      <c r="F2035" s="217" t="s">
        <v>1805</v>
      </c>
      <c r="G2035" s="218" t="s">
        <v>169</v>
      </c>
      <c r="H2035" s="219">
        <v>38.372999999999998</v>
      </c>
      <c r="I2035" s="220"/>
      <c r="J2035" s="221">
        <f>ROUND(I2035*H2035,2)</f>
        <v>0</v>
      </c>
      <c r="K2035" s="222"/>
      <c r="L2035" s="44"/>
      <c r="M2035" s="223" t="s">
        <v>1</v>
      </c>
      <c r="N2035" s="224" t="s">
        <v>39</v>
      </c>
      <c r="O2035" s="91"/>
      <c r="P2035" s="225">
        <f>O2035*H2035</f>
        <v>0</v>
      </c>
      <c r="Q2035" s="225">
        <v>0</v>
      </c>
      <c r="R2035" s="225">
        <f>Q2035*H2035</f>
        <v>0</v>
      </c>
      <c r="S2035" s="225">
        <v>0</v>
      </c>
      <c r="T2035" s="226">
        <f>S2035*H2035</f>
        <v>0</v>
      </c>
      <c r="U2035" s="38"/>
      <c r="V2035" s="38"/>
      <c r="W2035" s="38"/>
      <c r="X2035" s="38"/>
      <c r="Y2035" s="38"/>
      <c r="Z2035" s="38"/>
      <c r="AA2035" s="38"/>
      <c r="AB2035" s="38"/>
      <c r="AC2035" s="38"/>
      <c r="AD2035" s="38"/>
      <c r="AE2035" s="38"/>
      <c r="AR2035" s="227" t="s">
        <v>265</v>
      </c>
      <c r="AT2035" s="227" t="s">
        <v>145</v>
      </c>
      <c r="AU2035" s="227" t="s">
        <v>150</v>
      </c>
      <c r="AY2035" s="17" t="s">
        <v>142</v>
      </c>
      <c r="BE2035" s="228">
        <f>IF(N2035="základní",J2035,0)</f>
        <v>0</v>
      </c>
      <c r="BF2035" s="228">
        <f>IF(N2035="snížená",J2035,0)</f>
        <v>0</v>
      </c>
      <c r="BG2035" s="228">
        <f>IF(N2035="zákl. přenesená",J2035,0)</f>
        <v>0</v>
      </c>
      <c r="BH2035" s="228">
        <f>IF(N2035="sníž. přenesená",J2035,0)</f>
        <v>0</v>
      </c>
      <c r="BI2035" s="228">
        <f>IF(N2035="nulová",J2035,0)</f>
        <v>0</v>
      </c>
      <c r="BJ2035" s="17" t="s">
        <v>150</v>
      </c>
      <c r="BK2035" s="228">
        <f>ROUND(I2035*H2035,2)</f>
        <v>0</v>
      </c>
      <c r="BL2035" s="17" t="s">
        <v>265</v>
      </c>
      <c r="BM2035" s="227" t="s">
        <v>1806</v>
      </c>
    </row>
    <row r="2036" s="13" customFormat="1">
      <c r="A2036" s="13"/>
      <c r="B2036" s="229"/>
      <c r="C2036" s="230"/>
      <c r="D2036" s="231" t="s">
        <v>152</v>
      </c>
      <c r="E2036" s="232" t="s">
        <v>1</v>
      </c>
      <c r="F2036" s="233" t="s">
        <v>1734</v>
      </c>
      <c r="G2036" s="230"/>
      <c r="H2036" s="232" t="s">
        <v>1</v>
      </c>
      <c r="I2036" s="234"/>
      <c r="J2036" s="230"/>
      <c r="K2036" s="230"/>
      <c r="L2036" s="235"/>
      <c r="M2036" s="236"/>
      <c r="N2036" s="237"/>
      <c r="O2036" s="237"/>
      <c r="P2036" s="237"/>
      <c r="Q2036" s="237"/>
      <c r="R2036" s="237"/>
      <c r="S2036" s="237"/>
      <c r="T2036" s="238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T2036" s="239" t="s">
        <v>152</v>
      </c>
      <c r="AU2036" s="239" t="s">
        <v>150</v>
      </c>
      <c r="AV2036" s="13" t="s">
        <v>81</v>
      </c>
      <c r="AW2036" s="13" t="s">
        <v>30</v>
      </c>
      <c r="AX2036" s="13" t="s">
        <v>73</v>
      </c>
      <c r="AY2036" s="239" t="s">
        <v>142</v>
      </c>
    </row>
    <row r="2037" s="13" customFormat="1">
      <c r="A2037" s="13"/>
      <c r="B2037" s="229"/>
      <c r="C2037" s="230"/>
      <c r="D2037" s="231" t="s">
        <v>152</v>
      </c>
      <c r="E2037" s="232" t="s">
        <v>1</v>
      </c>
      <c r="F2037" s="233" t="s">
        <v>195</v>
      </c>
      <c r="G2037" s="230"/>
      <c r="H2037" s="232" t="s">
        <v>1</v>
      </c>
      <c r="I2037" s="234"/>
      <c r="J2037" s="230"/>
      <c r="K2037" s="230"/>
      <c r="L2037" s="235"/>
      <c r="M2037" s="236"/>
      <c r="N2037" s="237"/>
      <c r="O2037" s="237"/>
      <c r="P2037" s="237"/>
      <c r="Q2037" s="237"/>
      <c r="R2037" s="237"/>
      <c r="S2037" s="237"/>
      <c r="T2037" s="238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39" t="s">
        <v>152</v>
      </c>
      <c r="AU2037" s="239" t="s">
        <v>150</v>
      </c>
      <c r="AV2037" s="13" t="s">
        <v>81</v>
      </c>
      <c r="AW2037" s="13" t="s">
        <v>30</v>
      </c>
      <c r="AX2037" s="13" t="s">
        <v>73</v>
      </c>
      <c r="AY2037" s="239" t="s">
        <v>142</v>
      </c>
    </row>
    <row r="2038" s="14" customFormat="1">
      <c r="A2038" s="14"/>
      <c r="B2038" s="240"/>
      <c r="C2038" s="241"/>
      <c r="D2038" s="231" t="s">
        <v>152</v>
      </c>
      <c r="E2038" s="242" t="s">
        <v>1</v>
      </c>
      <c r="F2038" s="243" t="s">
        <v>196</v>
      </c>
      <c r="G2038" s="241"/>
      <c r="H2038" s="244">
        <v>3.9670000000000001</v>
      </c>
      <c r="I2038" s="245"/>
      <c r="J2038" s="241"/>
      <c r="K2038" s="241"/>
      <c r="L2038" s="246"/>
      <c r="M2038" s="247"/>
      <c r="N2038" s="248"/>
      <c r="O2038" s="248"/>
      <c r="P2038" s="248"/>
      <c r="Q2038" s="248"/>
      <c r="R2038" s="248"/>
      <c r="S2038" s="248"/>
      <c r="T2038" s="249"/>
      <c r="U2038" s="14"/>
      <c r="V2038" s="14"/>
      <c r="W2038" s="14"/>
      <c r="X2038" s="14"/>
      <c r="Y2038" s="14"/>
      <c r="Z2038" s="14"/>
      <c r="AA2038" s="14"/>
      <c r="AB2038" s="14"/>
      <c r="AC2038" s="14"/>
      <c r="AD2038" s="14"/>
      <c r="AE2038" s="14"/>
      <c r="AT2038" s="250" t="s">
        <v>152</v>
      </c>
      <c r="AU2038" s="250" t="s">
        <v>150</v>
      </c>
      <c r="AV2038" s="14" t="s">
        <v>150</v>
      </c>
      <c r="AW2038" s="14" t="s">
        <v>30</v>
      </c>
      <c r="AX2038" s="14" t="s">
        <v>73</v>
      </c>
      <c r="AY2038" s="250" t="s">
        <v>142</v>
      </c>
    </row>
    <row r="2039" s="13" customFormat="1">
      <c r="A2039" s="13"/>
      <c r="B2039" s="229"/>
      <c r="C2039" s="230"/>
      <c r="D2039" s="231" t="s">
        <v>152</v>
      </c>
      <c r="E2039" s="232" t="s">
        <v>1</v>
      </c>
      <c r="F2039" s="233" t="s">
        <v>197</v>
      </c>
      <c r="G2039" s="230"/>
      <c r="H2039" s="232" t="s">
        <v>1</v>
      </c>
      <c r="I2039" s="234"/>
      <c r="J2039" s="230"/>
      <c r="K2039" s="230"/>
      <c r="L2039" s="235"/>
      <c r="M2039" s="236"/>
      <c r="N2039" s="237"/>
      <c r="O2039" s="237"/>
      <c r="P2039" s="237"/>
      <c r="Q2039" s="237"/>
      <c r="R2039" s="237"/>
      <c r="S2039" s="237"/>
      <c r="T2039" s="238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39" t="s">
        <v>152</v>
      </c>
      <c r="AU2039" s="239" t="s">
        <v>150</v>
      </c>
      <c r="AV2039" s="13" t="s">
        <v>81</v>
      </c>
      <c r="AW2039" s="13" t="s">
        <v>30</v>
      </c>
      <c r="AX2039" s="13" t="s">
        <v>73</v>
      </c>
      <c r="AY2039" s="239" t="s">
        <v>142</v>
      </c>
    </row>
    <row r="2040" s="14" customFormat="1">
      <c r="A2040" s="14"/>
      <c r="B2040" s="240"/>
      <c r="C2040" s="241"/>
      <c r="D2040" s="231" t="s">
        <v>152</v>
      </c>
      <c r="E2040" s="242" t="s">
        <v>1</v>
      </c>
      <c r="F2040" s="243" t="s">
        <v>1807</v>
      </c>
      <c r="G2040" s="241"/>
      <c r="H2040" s="244">
        <v>2.7120000000000002</v>
      </c>
      <c r="I2040" s="245"/>
      <c r="J2040" s="241"/>
      <c r="K2040" s="241"/>
      <c r="L2040" s="246"/>
      <c r="M2040" s="247"/>
      <c r="N2040" s="248"/>
      <c r="O2040" s="248"/>
      <c r="P2040" s="248"/>
      <c r="Q2040" s="248"/>
      <c r="R2040" s="248"/>
      <c r="S2040" s="248"/>
      <c r="T2040" s="249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50" t="s">
        <v>152</v>
      </c>
      <c r="AU2040" s="250" t="s">
        <v>150</v>
      </c>
      <c r="AV2040" s="14" t="s">
        <v>150</v>
      </c>
      <c r="AW2040" s="14" t="s">
        <v>30</v>
      </c>
      <c r="AX2040" s="14" t="s">
        <v>73</v>
      </c>
      <c r="AY2040" s="250" t="s">
        <v>142</v>
      </c>
    </row>
    <row r="2041" s="13" customFormat="1">
      <c r="A2041" s="13"/>
      <c r="B2041" s="229"/>
      <c r="C2041" s="230"/>
      <c r="D2041" s="231" t="s">
        <v>152</v>
      </c>
      <c r="E2041" s="232" t="s">
        <v>1</v>
      </c>
      <c r="F2041" s="233" t="s">
        <v>245</v>
      </c>
      <c r="G2041" s="230"/>
      <c r="H2041" s="232" t="s">
        <v>1</v>
      </c>
      <c r="I2041" s="234"/>
      <c r="J2041" s="230"/>
      <c r="K2041" s="230"/>
      <c r="L2041" s="235"/>
      <c r="M2041" s="236"/>
      <c r="N2041" s="237"/>
      <c r="O2041" s="237"/>
      <c r="P2041" s="237"/>
      <c r="Q2041" s="237"/>
      <c r="R2041" s="237"/>
      <c r="S2041" s="237"/>
      <c r="T2041" s="238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39" t="s">
        <v>152</v>
      </c>
      <c r="AU2041" s="239" t="s">
        <v>150</v>
      </c>
      <c r="AV2041" s="13" t="s">
        <v>81</v>
      </c>
      <c r="AW2041" s="13" t="s">
        <v>30</v>
      </c>
      <c r="AX2041" s="13" t="s">
        <v>73</v>
      </c>
      <c r="AY2041" s="239" t="s">
        <v>142</v>
      </c>
    </row>
    <row r="2042" s="13" customFormat="1">
      <c r="A2042" s="13"/>
      <c r="B2042" s="229"/>
      <c r="C2042" s="230"/>
      <c r="D2042" s="231" t="s">
        <v>152</v>
      </c>
      <c r="E2042" s="232" t="s">
        <v>1</v>
      </c>
      <c r="F2042" s="233" t="s">
        <v>195</v>
      </c>
      <c r="G2042" s="230"/>
      <c r="H2042" s="232" t="s">
        <v>1</v>
      </c>
      <c r="I2042" s="234"/>
      <c r="J2042" s="230"/>
      <c r="K2042" s="230"/>
      <c r="L2042" s="235"/>
      <c r="M2042" s="236"/>
      <c r="N2042" s="237"/>
      <c r="O2042" s="237"/>
      <c r="P2042" s="237"/>
      <c r="Q2042" s="237"/>
      <c r="R2042" s="237"/>
      <c r="S2042" s="237"/>
      <c r="T2042" s="238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39" t="s">
        <v>152</v>
      </c>
      <c r="AU2042" s="239" t="s">
        <v>150</v>
      </c>
      <c r="AV2042" s="13" t="s">
        <v>81</v>
      </c>
      <c r="AW2042" s="13" t="s">
        <v>30</v>
      </c>
      <c r="AX2042" s="13" t="s">
        <v>73</v>
      </c>
      <c r="AY2042" s="239" t="s">
        <v>142</v>
      </c>
    </row>
    <row r="2043" s="14" customFormat="1">
      <c r="A2043" s="14"/>
      <c r="B2043" s="240"/>
      <c r="C2043" s="241"/>
      <c r="D2043" s="231" t="s">
        <v>152</v>
      </c>
      <c r="E2043" s="242" t="s">
        <v>1</v>
      </c>
      <c r="F2043" s="243" t="s">
        <v>1808</v>
      </c>
      <c r="G2043" s="241"/>
      <c r="H2043" s="244">
        <v>10.170999999999999</v>
      </c>
      <c r="I2043" s="245"/>
      <c r="J2043" s="241"/>
      <c r="K2043" s="241"/>
      <c r="L2043" s="246"/>
      <c r="M2043" s="247"/>
      <c r="N2043" s="248"/>
      <c r="O2043" s="248"/>
      <c r="P2043" s="248"/>
      <c r="Q2043" s="248"/>
      <c r="R2043" s="248"/>
      <c r="S2043" s="248"/>
      <c r="T2043" s="249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50" t="s">
        <v>152</v>
      </c>
      <c r="AU2043" s="250" t="s">
        <v>150</v>
      </c>
      <c r="AV2043" s="14" t="s">
        <v>150</v>
      </c>
      <c r="AW2043" s="14" t="s">
        <v>30</v>
      </c>
      <c r="AX2043" s="14" t="s">
        <v>73</v>
      </c>
      <c r="AY2043" s="250" t="s">
        <v>142</v>
      </c>
    </row>
    <row r="2044" s="13" customFormat="1">
      <c r="A2044" s="13"/>
      <c r="B2044" s="229"/>
      <c r="C2044" s="230"/>
      <c r="D2044" s="231" t="s">
        <v>152</v>
      </c>
      <c r="E2044" s="232" t="s">
        <v>1</v>
      </c>
      <c r="F2044" s="233" t="s">
        <v>201</v>
      </c>
      <c r="G2044" s="230"/>
      <c r="H2044" s="232" t="s">
        <v>1</v>
      </c>
      <c r="I2044" s="234"/>
      <c r="J2044" s="230"/>
      <c r="K2044" s="230"/>
      <c r="L2044" s="235"/>
      <c r="M2044" s="236"/>
      <c r="N2044" s="237"/>
      <c r="O2044" s="237"/>
      <c r="P2044" s="237"/>
      <c r="Q2044" s="237"/>
      <c r="R2044" s="237"/>
      <c r="S2044" s="237"/>
      <c r="T2044" s="238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39" t="s">
        <v>152</v>
      </c>
      <c r="AU2044" s="239" t="s">
        <v>150</v>
      </c>
      <c r="AV2044" s="13" t="s">
        <v>81</v>
      </c>
      <c r="AW2044" s="13" t="s">
        <v>30</v>
      </c>
      <c r="AX2044" s="13" t="s">
        <v>73</v>
      </c>
      <c r="AY2044" s="239" t="s">
        <v>142</v>
      </c>
    </row>
    <row r="2045" s="14" customFormat="1">
      <c r="A2045" s="14"/>
      <c r="B2045" s="240"/>
      <c r="C2045" s="241"/>
      <c r="D2045" s="231" t="s">
        <v>152</v>
      </c>
      <c r="E2045" s="242" t="s">
        <v>1</v>
      </c>
      <c r="F2045" s="243" t="s">
        <v>1809</v>
      </c>
      <c r="G2045" s="241"/>
      <c r="H2045" s="244">
        <v>4.1459999999999999</v>
      </c>
      <c r="I2045" s="245"/>
      <c r="J2045" s="241"/>
      <c r="K2045" s="241"/>
      <c r="L2045" s="246"/>
      <c r="M2045" s="247"/>
      <c r="N2045" s="248"/>
      <c r="O2045" s="248"/>
      <c r="P2045" s="248"/>
      <c r="Q2045" s="248"/>
      <c r="R2045" s="248"/>
      <c r="S2045" s="248"/>
      <c r="T2045" s="249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50" t="s">
        <v>152</v>
      </c>
      <c r="AU2045" s="250" t="s">
        <v>150</v>
      </c>
      <c r="AV2045" s="14" t="s">
        <v>150</v>
      </c>
      <c r="AW2045" s="14" t="s">
        <v>30</v>
      </c>
      <c r="AX2045" s="14" t="s">
        <v>73</v>
      </c>
      <c r="AY2045" s="250" t="s">
        <v>142</v>
      </c>
    </row>
    <row r="2046" s="13" customFormat="1">
      <c r="A2046" s="13"/>
      <c r="B2046" s="229"/>
      <c r="C2046" s="230"/>
      <c r="D2046" s="231" t="s">
        <v>152</v>
      </c>
      <c r="E2046" s="232" t="s">
        <v>1</v>
      </c>
      <c r="F2046" s="233" t="s">
        <v>203</v>
      </c>
      <c r="G2046" s="230"/>
      <c r="H2046" s="232" t="s">
        <v>1</v>
      </c>
      <c r="I2046" s="234"/>
      <c r="J2046" s="230"/>
      <c r="K2046" s="230"/>
      <c r="L2046" s="235"/>
      <c r="M2046" s="236"/>
      <c r="N2046" s="237"/>
      <c r="O2046" s="237"/>
      <c r="P2046" s="237"/>
      <c r="Q2046" s="237"/>
      <c r="R2046" s="237"/>
      <c r="S2046" s="237"/>
      <c r="T2046" s="238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T2046" s="239" t="s">
        <v>152</v>
      </c>
      <c r="AU2046" s="239" t="s">
        <v>150</v>
      </c>
      <c r="AV2046" s="13" t="s">
        <v>81</v>
      </c>
      <c r="AW2046" s="13" t="s">
        <v>30</v>
      </c>
      <c r="AX2046" s="13" t="s">
        <v>73</v>
      </c>
      <c r="AY2046" s="239" t="s">
        <v>142</v>
      </c>
    </row>
    <row r="2047" s="14" customFormat="1">
      <c r="A2047" s="14"/>
      <c r="B2047" s="240"/>
      <c r="C2047" s="241"/>
      <c r="D2047" s="231" t="s">
        <v>152</v>
      </c>
      <c r="E2047" s="242" t="s">
        <v>1</v>
      </c>
      <c r="F2047" s="243" t="s">
        <v>1810</v>
      </c>
      <c r="G2047" s="241"/>
      <c r="H2047" s="244">
        <v>7.2060000000000004</v>
      </c>
      <c r="I2047" s="245"/>
      <c r="J2047" s="241"/>
      <c r="K2047" s="241"/>
      <c r="L2047" s="246"/>
      <c r="M2047" s="247"/>
      <c r="N2047" s="248"/>
      <c r="O2047" s="248"/>
      <c r="P2047" s="248"/>
      <c r="Q2047" s="248"/>
      <c r="R2047" s="248"/>
      <c r="S2047" s="248"/>
      <c r="T2047" s="249"/>
      <c r="U2047" s="14"/>
      <c r="V2047" s="14"/>
      <c r="W2047" s="14"/>
      <c r="X2047" s="14"/>
      <c r="Y2047" s="14"/>
      <c r="Z2047" s="14"/>
      <c r="AA2047" s="14"/>
      <c r="AB2047" s="14"/>
      <c r="AC2047" s="14"/>
      <c r="AD2047" s="14"/>
      <c r="AE2047" s="14"/>
      <c r="AT2047" s="250" t="s">
        <v>152</v>
      </c>
      <c r="AU2047" s="250" t="s">
        <v>150</v>
      </c>
      <c r="AV2047" s="14" t="s">
        <v>150</v>
      </c>
      <c r="AW2047" s="14" t="s">
        <v>30</v>
      </c>
      <c r="AX2047" s="14" t="s">
        <v>73</v>
      </c>
      <c r="AY2047" s="250" t="s">
        <v>142</v>
      </c>
    </row>
    <row r="2048" s="13" customFormat="1">
      <c r="A2048" s="13"/>
      <c r="B2048" s="229"/>
      <c r="C2048" s="230"/>
      <c r="D2048" s="231" t="s">
        <v>152</v>
      </c>
      <c r="E2048" s="232" t="s">
        <v>1</v>
      </c>
      <c r="F2048" s="233" t="s">
        <v>197</v>
      </c>
      <c r="G2048" s="230"/>
      <c r="H2048" s="232" t="s">
        <v>1</v>
      </c>
      <c r="I2048" s="234"/>
      <c r="J2048" s="230"/>
      <c r="K2048" s="230"/>
      <c r="L2048" s="235"/>
      <c r="M2048" s="236"/>
      <c r="N2048" s="237"/>
      <c r="O2048" s="237"/>
      <c r="P2048" s="237"/>
      <c r="Q2048" s="237"/>
      <c r="R2048" s="237"/>
      <c r="S2048" s="237"/>
      <c r="T2048" s="238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T2048" s="239" t="s">
        <v>152</v>
      </c>
      <c r="AU2048" s="239" t="s">
        <v>150</v>
      </c>
      <c r="AV2048" s="13" t="s">
        <v>81</v>
      </c>
      <c r="AW2048" s="13" t="s">
        <v>30</v>
      </c>
      <c r="AX2048" s="13" t="s">
        <v>73</v>
      </c>
      <c r="AY2048" s="239" t="s">
        <v>142</v>
      </c>
    </row>
    <row r="2049" s="14" customFormat="1">
      <c r="A2049" s="14"/>
      <c r="B2049" s="240"/>
      <c r="C2049" s="241"/>
      <c r="D2049" s="231" t="s">
        <v>152</v>
      </c>
      <c r="E2049" s="242" t="s">
        <v>1</v>
      </c>
      <c r="F2049" s="243" t="s">
        <v>1808</v>
      </c>
      <c r="G2049" s="241"/>
      <c r="H2049" s="244">
        <v>10.170999999999999</v>
      </c>
      <c r="I2049" s="245"/>
      <c r="J2049" s="241"/>
      <c r="K2049" s="241"/>
      <c r="L2049" s="246"/>
      <c r="M2049" s="247"/>
      <c r="N2049" s="248"/>
      <c r="O2049" s="248"/>
      <c r="P2049" s="248"/>
      <c r="Q2049" s="248"/>
      <c r="R2049" s="248"/>
      <c r="S2049" s="248"/>
      <c r="T2049" s="249"/>
      <c r="U2049" s="14"/>
      <c r="V2049" s="14"/>
      <c r="W2049" s="14"/>
      <c r="X2049" s="14"/>
      <c r="Y2049" s="14"/>
      <c r="Z2049" s="14"/>
      <c r="AA2049" s="14"/>
      <c r="AB2049" s="14"/>
      <c r="AC2049" s="14"/>
      <c r="AD2049" s="14"/>
      <c r="AE2049" s="14"/>
      <c r="AT2049" s="250" t="s">
        <v>152</v>
      </c>
      <c r="AU2049" s="250" t="s">
        <v>150</v>
      </c>
      <c r="AV2049" s="14" t="s">
        <v>150</v>
      </c>
      <c r="AW2049" s="14" t="s">
        <v>30</v>
      </c>
      <c r="AX2049" s="14" t="s">
        <v>73</v>
      </c>
      <c r="AY2049" s="250" t="s">
        <v>142</v>
      </c>
    </row>
    <row r="2050" s="15" customFormat="1">
      <c r="A2050" s="15"/>
      <c r="B2050" s="262"/>
      <c r="C2050" s="263"/>
      <c r="D2050" s="231" t="s">
        <v>152</v>
      </c>
      <c r="E2050" s="264" t="s">
        <v>1</v>
      </c>
      <c r="F2050" s="265" t="s">
        <v>173</v>
      </c>
      <c r="G2050" s="263"/>
      <c r="H2050" s="266">
        <v>38.372999999999998</v>
      </c>
      <c r="I2050" s="267"/>
      <c r="J2050" s="263"/>
      <c r="K2050" s="263"/>
      <c r="L2050" s="268"/>
      <c r="M2050" s="269"/>
      <c r="N2050" s="270"/>
      <c r="O2050" s="270"/>
      <c r="P2050" s="270"/>
      <c r="Q2050" s="270"/>
      <c r="R2050" s="270"/>
      <c r="S2050" s="270"/>
      <c r="T2050" s="271"/>
      <c r="U2050" s="15"/>
      <c r="V2050" s="15"/>
      <c r="W2050" s="15"/>
      <c r="X2050" s="15"/>
      <c r="Y2050" s="15"/>
      <c r="Z2050" s="15"/>
      <c r="AA2050" s="15"/>
      <c r="AB2050" s="15"/>
      <c r="AC2050" s="15"/>
      <c r="AD2050" s="15"/>
      <c r="AE2050" s="15"/>
      <c r="AT2050" s="272" t="s">
        <v>152</v>
      </c>
      <c r="AU2050" s="272" t="s">
        <v>150</v>
      </c>
      <c r="AV2050" s="15" t="s">
        <v>149</v>
      </c>
      <c r="AW2050" s="15" t="s">
        <v>30</v>
      </c>
      <c r="AX2050" s="15" t="s">
        <v>81</v>
      </c>
      <c r="AY2050" s="272" t="s">
        <v>142</v>
      </c>
    </row>
    <row r="2051" s="12" customFormat="1" ht="25.92" customHeight="1">
      <c r="A2051" s="12"/>
      <c r="B2051" s="199"/>
      <c r="C2051" s="200"/>
      <c r="D2051" s="201" t="s">
        <v>72</v>
      </c>
      <c r="E2051" s="202" t="s">
        <v>1811</v>
      </c>
      <c r="F2051" s="202" t="s">
        <v>1812</v>
      </c>
      <c r="G2051" s="200"/>
      <c r="H2051" s="200"/>
      <c r="I2051" s="203"/>
      <c r="J2051" s="204">
        <f>BK2051</f>
        <v>0</v>
      </c>
      <c r="K2051" s="200"/>
      <c r="L2051" s="205"/>
      <c r="M2051" s="206"/>
      <c r="N2051" s="207"/>
      <c r="O2051" s="207"/>
      <c r="P2051" s="208">
        <f>P2052+P2054+P2056</f>
        <v>0</v>
      </c>
      <c r="Q2051" s="207"/>
      <c r="R2051" s="208">
        <f>R2052+R2054+R2056</f>
        <v>0</v>
      </c>
      <c r="S2051" s="207"/>
      <c r="T2051" s="209">
        <f>T2052+T2054+T2056</f>
        <v>0</v>
      </c>
      <c r="U2051" s="12"/>
      <c r="V2051" s="12"/>
      <c r="W2051" s="12"/>
      <c r="X2051" s="12"/>
      <c r="Y2051" s="12"/>
      <c r="Z2051" s="12"/>
      <c r="AA2051" s="12"/>
      <c r="AB2051" s="12"/>
      <c r="AC2051" s="12"/>
      <c r="AD2051" s="12"/>
      <c r="AE2051" s="12"/>
      <c r="AR2051" s="210" t="s">
        <v>174</v>
      </c>
      <c r="AT2051" s="211" t="s">
        <v>72</v>
      </c>
      <c r="AU2051" s="211" t="s">
        <v>73</v>
      </c>
      <c r="AY2051" s="210" t="s">
        <v>142</v>
      </c>
      <c r="BK2051" s="212">
        <f>BK2052+BK2054+BK2056</f>
        <v>0</v>
      </c>
    </row>
    <row r="2052" s="12" customFormat="1" ht="22.8" customHeight="1">
      <c r="A2052" s="12"/>
      <c r="B2052" s="199"/>
      <c r="C2052" s="200"/>
      <c r="D2052" s="201" t="s">
        <v>72</v>
      </c>
      <c r="E2052" s="213" t="s">
        <v>1813</v>
      </c>
      <c r="F2052" s="213" t="s">
        <v>1814</v>
      </c>
      <c r="G2052" s="200"/>
      <c r="H2052" s="200"/>
      <c r="I2052" s="203"/>
      <c r="J2052" s="214">
        <f>BK2052</f>
        <v>0</v>
      </c>
      <c r="K2052" s="200"/>
      <c r="L2052" s="205"/>
      <c r="M2052" s="206"/>
      <c r="N2052" s="207"/>
      <c r="O2052" s="207"/>
      <c r="P2052" s="208">
        <f>P2053</f>
        <v>0</v>
      </c>
      <c r="Q2052" s="207"/>
      <c r="R2052" s="208">
        <f>R2053</f>
        <v>0</v>
      </c>
      <c r="S2052" s="207"/>
      <c r="T2052" s="209">
        <f>T2053</f>
        <v>0</v>
      </c>
      <c r="U2052" s="12"/>
      <c r="V2052" s="12"/>
      <c r="W2052" s="12"/>
      <c r="X2052" s="12"/>
      <c r="Y2052" s="12"/>
      <c r="Z2052" s="12"/>
      <c r="AA2052" s="12"/>
      <c r="AB2052" s="12"/>
      <c r="AC2052" s="12"/>
      <c r="AD2052" s="12"/>
      <c r="AE2052" s="12"/>
      <c r="AR2052" s="210" t="s">
        <v>174</v>
      </c>
      <c r="AT2052" s="211" t="s">
        <v>72</v>
      </c>
      <c r="AU2052" s="211" t="s">
        <v>81</v>
      </c>
      <c r="AY2052" s="210" t="s">
        <v>142</v>
      </c>
      <c r="BK2052" s="212">
        <f>BK2053</f>
        <v>0</v>
      </c>
    </row>
    <row r="2053" s="2" customFormat="1" ht="14.4" customHeight="1">
      <c r="A2053" s="38"/>
      <c r="B2053" s="39"/>
      <c r="C2053" s="215" t="s">
        <v>1815</v>
      </c>
      <c r="D2053" s="215" t="s">
        <v>145</v>
      </c>
      <c r="E2053" s="216" t="s">
        <v>1816</v>
      </c>
      <c r="F2053" s="217" t="s">
        <v>1814</v>
      </c>
      <c r="G2053" s="218" t="s">
        <v>1817</v>
      </c>
      <c r="H2053" s="219">
        <v>65</v>
      </c>
      <c r="I2053" s="220"/>
      <c r="J2053" s="221">
        <f>ROUND(I2053*H2053,2)</f>
        <v>0</v>
      </c>
      <c r="K2053" s="222"/>
      <c r="L2053" s="44"/>
      <c r="M2053" s="223" t="s">
        <v>1</v>
      </c>
      <c r="N2053" s="224" t="s">
        <v>39</v>
      </c>
      <c r="O2053" s="91"/>
      <c r="P2053" s="225">
        <f>O2053*H2053</f>
        <v>0</v>
      </c>
      <c r="Q2053" s="225">
        <v>0</v>
      </c>
      <c r="R2053" s="225">
        <f>Q2053*H2053</f>
        <v>0</v>
      </c>
      <c r="S2053" s="225">
        <v>0</v>
      </c>
      <c r="T2053" s="226">
        <f>S2053*H2053</f>
        <v>0</v>
      </c>
      <c r="U2053" s="38"/>
      <c r="V2053" s="38"/>
      <c r="W2053" s="38"/>
      <c r="X2053" s="38"/>
      <c r="Y2053" s="38"/>
      <c r="Z2053" s="38"/>
      <c r="AA2053" s="38"/>
      <c r="AB2053" s="38"/>
      <c r="AC2053" s="38"/>
      <c r="AD2053" s="38"/>
      <c r="AE2053" s="38"/>
      <c r="AR2053" s="227" t="s">
        <v>1818</v>
      </c>
      <c r="AT2053" s="227" t="s">
        <v>145</v>
      </c>
      <c r="AU2053" s="227" t="s">
        <v>150</v>
      </c>
      <c r="AY2053" s="17" t="s">
        <v>142</v>
      </c>
      <c r="BE2053" s="228">
        <f>IF(N2053="základní",J2053,0)</f>
        <v>0</v>
      </c>
      <c r="BF2053" s="228">
        <f>IF(N2053="snížená",J2053,0)</f>
        <v>0</v>
      </c>
      <c r="BG2053" s="228">
        <f>IF(N2053="zákl. přenesená",J2053,0)</f>
        <v>0</v>
      </c>
      <c r="BH2053" s="228">
        <f>IF(N2053="sníž. přenesená",J2053,0)</f>
        <v>0</v>
      </c>
      <c r="BI2053" s="228">
        <f>IF(N2053="nulová",J2053,0)</f>
        <v>0</v>
      </c>
      <c r="BJ2053" s="17" t="s">
        <v>150</v>
      </c>
      <c r="BK2053" s="228">
        <f>ROUND(I2053*H2053,2)</f>
        <v>0</v>
      </c>
      <c r="BL2053" s="17" t="s">
        <v>1818</v>
      </c>
      <c r="BM2053" s="227" t="s">
        <v>1819</v>
      </c>
    </row>
    <row r="2054" s="12" customFormat="1" ht="22.8" customHeight="1">
      <c r="A2054" s="12"/>
      <c r="B2054" s="199"/>
      <c r="C2054" s="200"/>
      <c r="D2054" s="201" t="s">
        <v>72</v>
      </c>
      <c r="E2054" s="213" t="s">
        <v>1820</v>
      </c>
      <c r="F2054" s="213" t="s">
        <v>1821</v>
      </c>
      <c r="G2054" s="200"/>
      <c r="H2054" s="200"/>
      <c r="I2054" s="203"/>
      <c r="J2054" s="214">
        <f>BK2054</f>
        <v>0</v>
      </c>
      <c r="K2054" s="200"/>
      <c r="L2054" s="205"/>
      <c r="M2054" s="206"/>
      <c r="N2054" s="207"/>
      <c r="O2054" s="207"/>
      <c r="P2054" s="208">
        <f>P2055</f>
        <v>0</v>
      </c>
      <c r="Q2054" s="207"/>
      <c r="R2054" s="208">
        <f>R2055</f>
        <v>0</v>
      </c>
      <c r="S2054" s="207"/>
      <c r="T2054" s="209">
        <f>T2055</f>
        <v>0</v>
      </c>
      <c r="U2054" s="12"/>
      <c r="V2054" s="12"/>
      <c r="W2054" s="12"/>
      <c r="X2054" s="12"/>
      <c r="Y2054" s="12"/>
      <c r="Z2054" s="12"/>
      <c r="AA2054" s="12"/>
      <c r="AB2054" s="12"/>
      <c r="AC2054" s="12"/>
      <c r="AD2054" s="12"/>
      <c r="AE2054" s="12"/>
      <c r="AR2054" s="210" t="s">
        <v>174</v>
      </c>
      <c r="AT2054" s="211" t="s">
        <v>72</v>
      </c>
      <c r="AU2054" s="211" t="s">
        <v>81</v>
      </c>
      <c r="AY2054" s="210" t="s">
        <v>142</v>
      </c>
      <c r="BK2054" s="212">
        <f>BK2055</f>
        <v>0</v>
      </c>
    </row>
    <row r="2055" s="2" customFormat="1" ht="14.4" customHeight="1">
      <c r="A2055" s="38"/>
      <c r="B2055" s="39"/>
      <c r="C2055" s="215" t="s">
        <v>1822</v>
      </c>
      <c r="D2055" s="215" t="s">
        <v>145</v>
      </c>
      <c r="E2055" s="216" t="s">
        <v>1823</v>
      </c>
      <c r="F2055" s="217" t="s">
        <v>1824</v>
      </c>
      <c r="G2055" s="218" t="s">
        <v>942</v>
      </c>
      <c r="H2055" s="219">
        <v>1</v>
      </c>
      <c r="I2055" s="220"/>
      <c r="J2055" s="221">
        <f>ROUND(I2055*H2055,2)</f>
        <v>0</v>
      </c>
      <c r="K2055" s="222"/>
      <c r="L2055" s="44"/>
      <c r="M2055" s="223" t="s">
        <v>1</v>
      </c>
      <c r="N2055" s="224" t="s">
        <v>39</v>
      </c>
      <c r="O2055" s="91"/>
      <c r="P2055" s="225">
        <f>O2055*H2055</f>
        <v>0</v>
      </c>
      <c r="Q2055" s="225">
        <v>0</v>
      </c>
      <c r="R2055" s="225">
        <f>Q2055*H2055</f>
        <v>0</v>
      </c>
      <c r="S2055" s="225">
        <v>0</v>
      </c>
      <c r="T2055" s="226">
        <f>S2055*H2055</f>
        <v>0</v>
      </c>
      <c r="U2055" s="38"/>
      <c r="V2055" s="38"/>
      <c r="W2055" s="38"/>
      <c r="X2055" s="38"/>
      <c r="Y2055" s="38"/>
      <c r="Z2055" s="38"/>
      <c r="AA2055" s="38"/>
      <c r="AB2055" s="38"/>
      <c r="AC2055" s="38"/>
      <c r="AD2055" s="38"/>
      <c r="AE2055" s="38"/>
      <c r="AR2055" s="227" t="s">
        <v>1818</v>
      </c>
      <c r="AT2055" s="227" t="s">
        <v>145</v>
      </c>
      <c r="AU2055" s="227" t="s">
        <v>150</v>
      </c>
      <c r="AY2055" s="17" t="s">
        <v>142</v>
      </c>
      <c r="BE2055" s="228">
        <f>IF(N2055="základní",J2055,0)</f>
        <v>0</v>
      </c>
      <c r="BF2055" s="228">
        <f>IF(N2055="snížená",J2055,0)</f>
        <v>0</v>
      </c>
      <c r="BG2055" s="228">
        <f>IF(N2055="zákl. přenesená",J2055,0)</f>
        <v>0</v>
      </c>
      <c r="BH2055" s="228">
        <f>IF(N2055="sníž. přenesená",J2055,0)</f>
        <v>0</v>
      </c>
      <c r="BI2055" s="228">
        <f>IF(N2055="nulová",J2055,0)</f>
        <v>0</v>
      </c>
      <c r="BJ2055" s="17" t="s">
        <v>150</v>
      </c>
      <c r="BK2055" s="228">
        <f>ROUND(I2055*H2055,2)</f>
        <v>0</v>
      </c>
      <c r="BL2055" s="17" t="s">
        <v>1818</v>
      </c>
      <c r="BM2055" s="227" t="s">
        <v>1825</v>
      </c>
    </row>
    <row r="2056" s="12" customFormat="1" ht="22.8" customHeight="1">
      <c r="A2056" s="12"/>
      <c r="B2056" s="199"/>
      <c r="C2056" s="200"/>
      <c r="D2056" s="201" t="s">
        <v>72</v>
      </c>
      <c r="E2056" s="213" t="s">
        <v>1826</v>
      </c>
      <c r="F2056" s="213" t="s">
        <v>1827</v>
      </c>
      <c r="G2056" s="200"/>
      <c r="H2056" s="200"/>
      <c r="I2056" s="203"/>
      <c r="J2056" s="214">
        <f>BK2056</f>
        <v>0</v>
      </c>
      <c r="K2056" s="200"/>
      <c r="L2056" s="205"/>
      <c r="M2056" s="206"/>
      <c r="N2056" s="207"/>
      <c r="O2056" s="207"/>
      <c r="P2056" s="208">
        <f>P2057</f>
        <v>0</v>
      </c>
      <c r="Q2056" s="207"/>
      <c r="R2056" s="208">
        <f>R2057</f>
        <v>0</v>
      </c>
      <c r="S2056" s="207"/>
      <c r="T2056" s="209">
        <f>T2057</f>
        <v>0</v>
      </c>
      <c r="U2056" s="12"/>
      <c r="V2056" s="12"/>
      <c r="W2056" s="12"/>
      <c r="X2056" s="12"/>
      <c r="Y2056" s="12"/>
      <c r="Z2056" s="12"/>
      <c r="AA2056" s="12"/>
      <c r="AB2056" s="12"/>
      <c r="AC2056" s="12"/>
      <c r="AD2056" s="12"/>
      <c r="AE2056" s="12"/>
      <c r="AR2056" s="210" t="s">
        <v>174</v>
      </c>
      <c r="AT2056" s="211" t="s">
        <v>72</v>
      </c>
      <c r="AU2056" s="211" t="s">
        <v>81</v>
      </c>
      <c r="AY2056" s="210" t="s">
        <v>142</v>
      </c>
      <c r="BK2056" s="212">
        <f>BK2057</f>
        <v>0</v>
      </c>
    </row>
    <row r="2057" s="2" customFormat="1" ht="14.4" customHeight="1">
      <c r="A2057" s="38"/>
      <c r="B2057" s="39"/>
      <c r="C2057" s="215" t="s">
        <v>1828</v>
      </c>
      <c r="D2057" s="215" t="s">
        <v>145</v>
      </c>
      <c r="E2057" s="216" t="s">
        <v>1829</v>
      </c>
      <c r="F2057" s="217" t="s">
        <v>1827</v>
      </c>
      <c r="G2057" s="218" t="s">
        <v>1817</v>
      </c>
      <c r="H2057" s="219">
        <v>65</v>
      </c>
      <c r="I2057" s="220"/>
      <c r="J2057" s="221">
        <f>ROUND(I2057*H2057,2)</f>
        <v>0</v>
      </c>
      <c r="K2057" s="222"/>
      <c r="L2057" s="44"/>
      <c r="M2057" s="274" t="s">
        <v>1</v>
      </c>
      <c r="N2057" s="275" t="s">
        <v>39</v>
      </c>
      <c r="O2057" s="276"/>
      <c r="P2057" s="277">
        <f>O2057*H2057</f>
        <v>0</v>
      </c>
      <c r="Q2057" s="277">
        <v>0</v>
      </c>
      <c r="R2057" s="277">
        <f>Q2057*H2057</f>
        <v>0</v>
      </c>
      <c r="S2057" s="277">
        <v>0</v>
      </c>
      <c r="T2057" s="278">
        <f>S2057*H2057</f>
        <v>0</v>
      </c>
      <c r="U2057" s="38"/>
      <c r="V2057" s="38"/>
      <c r="W2057" s="38"/>
      <c r="X2057" s="38"/>
      <c r="Y2057" s="38"/>
      <c r="Z2057" s="38"/>
      <c r="AA2057" s="38"/>
      <c r="AB2057" s="38"/>
      <c r="AC2057" s="38"/>
      <c r="AD2057" s="38"/>
      <c r="AE2057" s="38"/>
      <c r="AR2057" s="227" t="s">
        <v>1818</v>
      </c>
      <c r="AT2057" s="227" t="s">
        <v>145</v>
      </c>
      <c r="AU2057" s="227" t="s">
        <v>150</v>
      </c>
      <c r="AY2057" s="17" t="s">
        <v>142</v>
      </c>
      <c r="BE2057" s="228">
        <f>IF(N2057="základní",J2057,0)</f>
        <v>0</v>
      </c>
      <c r="BF2057" s="228">
        <f>IF(N2057="snížená",J2057,0)</f>
        <v>0</v>
      </c>
      <c r="BG2057" s="228">
        <f>IF(N2057="zákl. přenesená",J2057,0)</f>
        <v>0</v>
      </c>
      <c r="BH2057" s="228">
        <f>IF(N2057="sníž. přenesená",J2057,0)</f>
        <v>0</v>
      </c>
      <c r="BI2057" s="228">
        <f>IF(N2057="nulová",J2057,0)</f>
        <v>0</v>
      </c>
      <c r="BJ2057" s="17" t="s">
        <v>150</v>
      </c>
      <c r="BK2057" s="228">
        <f>ROUND(I2057*H2057,2)</f>
        <v>0</v>
      </c>
      <c r="BL2057" s="17" t="s">
        <v>1818</v>
      </c>
      <c r="BM2057" s="227" t="s">
        <v>1830</v>
      </c>
    </row>
    <row r="2058" s="2" customFormat="1" ht="6.96" customHeight="1">
      <c r="A2058" s="38"/>
      <c r="B2058" s="66"/>
      <c r="C2058" s="67"/>
      <c r="D2058" s="67"/>
      <c r="E2058" s="67"/>
      <c r="F2058" s="67"/>
      <c r="G2058" s="67"/>
      <c r="H2058" s="67"/>
      <c r="I2058" s="67"/>
      <c r="J2058" s="67"/>
      <c r="K2058" s="67"/>
      <c r="L2058" s="44"/>
      <c r="M2058" s="38"/>
      <c r="O2058" s="38"/>
      <c r="P2058" s="38"/>
      <c r="Q2058" s="38"/>
      <c r="R2058" s="38"/>
      <c r="S2058" s="38"/>
      <c r="T2058" s="38"/>
      <c r="U2058" s="38"/>
      <c r="V2058" s="38"/>
      <c r="W2058" s="38"/>
      <c r="X2058" s="38"/>
      <c r="Y2058" s="38"/>
      <c r="Z2058" s="38"/>
      <c r="AA2058" s="38"/>
      <c r="AB2058" s="38"/>
      <c r="AC2058" s="38"/>
      <c r="AD2058" s="38"/>
      <c r="AE2058" s="38"/>
    </row>
  </sheetData>
  <sheetProtection sheet="1" autoFilter="0" formatColumns="0" formatRows="0" objects="1" scenarios="1" spinCount="100000" saltValue="azfmRE1Q/IDMSfQwity7sHroNC95IqmWVzNTXi7lvR/kX69DVdwFuA8YsDnjS5coOX2N0VcUUAMrJ8MsyhoksQ==" hashValue="UmCCtBuVH968uba82JfQ4x55ITPmhZskp8vgfUDvqCpAozzHyWzbC63FiqnaJt4W2V19rxNZr69jE2GozcWZlw==" algorithmName="SHA-512" password="CC35"/>
  <autoFilter ref="C148:K2057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2021-05-06T19:14:28Z</dcterms:created>
  <dcterms:modified xsi:type="dcterms:W3CDTF">2021-05-06T19:14:34Z</dcterms:modified>
</cp:coreProperties>
</file>